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120" yWindow="120" windowWidth="17115" windowHeight="8700"/>
  </bookViews>
  <sheets>
    <sheet name="7-11 лет " sheetId="5" r:id="rId1"/>
  </sheets>
  <calcPr calcId="162913"/>
</workbook>
</file>

<file path=xl/calcChain.xml><?xml version="1.0" encoding="utf-8"?>
<calcChain xmlns="http://schemas.openxmlformats.org/spreadsheetml/2006/main">
  <c r="G171" i="5" l="1"/>
  <c r="G214" i="5" l="1"/>
  <c r="G114" i="5"/>
  <c r="G78" i="5" l="1"/>
  <c r="G45" i="5" l="1"/>
  <c r="D217" i="5" l="1"/>
  <c r="E217" i="5"/>
  <c r="F217" i="5"/>
  <c r="G217" i="5"/>
  <c r="C217" i="5"/>
  <c r="D214" i="5"/>
  <c r="E214" i="5"/>
  <c r="F214" i="5"/>
  <c r="C214" i="5"/>
  <c r="D206" i="5"/>
  <c r="E206" i="5"/>
  <c r="F206" i="5"/>
  <c r="G206" i="5"/>
  <c r="C206" i="5"/>
  <c r="D200" i="5"/>
  <c r="E200" i="5"/>
  <c r="F200" i="5"/>
  <c r="G200" i="5"/>
  <c r="C200" i="5"/>
  <c r="D197" i="5"/>
  <c r="E197" i="5"/>
  <c r="F197" i="5"/>
  <c r="G197" i="5"/>
  <c r="C197" i="5"/>
  <c r="D189" i="5"/>
  <c r="E189" i="5"/>
  <c r="F189" i="5"/>
  <c r="G189" i="5"/>
  <c r="C189" i="5"/>
  <c r="D183" i="5"/>
  <c r="E183" i="5"/>
  <c r="F183" i="5"/>
  <c r="G183" i="5"/>
  <c r="G184" i="5" s="1"/>
  <c r="C183" i="5"/>
  <c r="D180" i="5"/>
  <c r="E180" i="5"/>
  <c r="F180" i="5"/>
  <c r="G180" i="5"/>
  <c r="C180" i="5"/>
  <c r="D171" i="5"/>
  <c r="E171" i="5"/>
  <c r="F171" i="5"/>
  <c r="C171" i="5"/>
  <c r="C165" i="5"/>
  <c r="D165" i="5"/>
  <c r="E165" i="5"/>
  <c r="F165" i="5"/>
  <c r="G165" i="5"/>
  <c r="D162" i="5"/>
  <c r="E162" i="5"/>
  <c r="F162" i="5"/>
  <c r="G162" i="5"/>
  <c r="C162" i="5"/>
  <c r="D155" i="5"/>
  <c r="E155" i="5"/>
  <c r="F155" i="5"/>
  <c r="G155" i="5"/>
  <c r="C155" i="5"/>
  <c r="D149" i="5"/>
  <c r="E149" i="5"/>
  <c r="F149" i="5"/>
  <c r="G149" i="5"/>
  <c r="C149" i="5"/>
  <c r="D146" i="5"/>
  <c r="E146" i="5"/>
  <c r="F146" i="5"/>
  <c r="G146" i="5"/>
  <c r="C146" i="5"/>
  <c r="D138" i="5"/>
  <c r="E138" i="5"/>
  <c r="F138" i="5"/>
  <c r="G138" i="5"/>
  <c r="C138" i="5"/>
  <c r="D131" i="5"/>
  <c r="E131" i="5"/>
  <c r="F131" i="5"/>
  <c r="G131" i="5"/>
  <c r="C131" i="5"/>
  <c r="D128" i="5"/>
  <c r="E128" i="5"/>
  <c r="F128" i="5"/>
  <c r="G128" i="5"/>
  <c r="C128" i="5"/>
  <c r="D120" i="5"/>
  <c r="E120" i="5"/>
  <c r="F120" i="5"/>
  <c r="G120" i="5"/>
  <c r="C120" i="5"/>
  <c r="D114" i="5"/>
  <c r="E114" i="5"/>
  <c r="F114" i="5"/>
  <c r="C114" i="5"/>
  <c r="D111" i="5"/>
  <c r="E111" i="5"/>
  <c r="F111" i="5"/>
  <c r="G111" i="5"/>
  <c r="C111" i="5"/>
  <c r="D103" i="5"/>
  <c r="E103" i="5"/>
  <c r="F103" i="5"/>
  <c r="G103" i="5"/>
  <c r="C103" i="5"/>
  <c r="D97" i="5"/>
  <c r="E97" i="5"/>
  <c r="F97" i="5"/>
  <c r="G97" i="5"/>
  <c r="C97" i="5"/>
  <c r="D94" i="5"/>
  <c r="E94" i="5"/>
  <c r="F94" i="5"/>
  <c r="G94" i="5"/>
  <c r="C94" i="5"/>
  <c r="D87" i="5"/>
  <c r="E87" i="5"/>
  <c r="F87" i="5"/>
  <c r="G87" i="5"/>
  <c r="C87" i="5"/>
  <c r="D81" i="5"/>
  <c r="E81" i="5"/>
  <c r="F81" i="5"/>
  <c r="G81" i="5"/>
  <c r="C81" i="5"/>
  <c r="D78" i="5"/>
  <c r="E78" i="5"/>
  <c r="F78" i="5"/>
  <c r="C78" i="5"/>
  <c r="D71" i="5"/>
  <c r="E71" i="5"/>
  <c r="F71" i="5"/>
  <c r="G71" i="5"/>
  <c r="C71" i="5"/>
  <c r="D65" i="5"/>
  <c r="E65" i="5"/>
  <c r="F65" i="5"/>
  <c r="G65" i="5"/>
  <c r="C65" i="5"/>
  <c r="D62" i="5"/>
  <c r="E62" i="5"/>
  <c r="F62" i="5"/>
  <c r="G62" i="5"/>
  <c r="C62" i="5"/>
  <c r="D54" i="5"/>
  <c r="E54" i="5"/>
  <c r="F54" i="5"/>
  <c r="G54" i="5"/>
  <c r="C54" i="5"/>
  <c r="D48" i="5"/>
  <c r="E48" i="5"/>
  <c r="F48" i="5"/>
  <c r="G48" i="5"/>
  <c r="C48" i="5"/>
  <c r="D45" i="5"/>
  <c r="E45" i="5"/>
  <c r="F45" i="5"/>
  <c r="C45" i="5"/>
  <c r="D37" i="5"/>
  <c r="E37" i="5"/>
  <c r="F37" i="5"/>
  <c r="G37" i="5"/>
  <c r="C37" i="5"/>
  <c r="D31" i="5"/>
  <c r="E31" i="5"/>
  <c r="F31" i="5"/>
  <c r="G31" i="5"/>
  <c r="C31" i="5"/>
  <c r="D28" i="5"/>
  <c r="E28" i="5"/>
  <c r="F28" i="5"/>
  <c r="G28" i="5"/>
  <c r="C28" i="5"/>
  <c r="D19" i="5"/>
  <c r="E19" i="5"/>
  <c r="F19" i="5"/>
  <c r="G19" i="5"/>
  <c r="C19" i="5"/>
  <c r="C98" i="5" l="1"/>
  <c r="D115" i="5"/>
  <c r="F201" i="5"/>
  <c r="E150" i="5"/>
  <c r="D150" i="5"/>
  <c r="C201" i="5"/>
  <c r="E115" i="5"/>
  <c r="E184" i="5"/>
  <c r="D184" i="5"/>
  <c r="E82" i="5"/>
  <c r="D82" i="5"/>
  <c r="D218" i="5"/>
  <c r="D166" i="5"/>
  <c r="C166" i="5"/>
  <c r="F49" i="5"/>
  <c r="E49" i="5"/>
  <c r="C132" i="5"/>
  <c r="F32" i="5"/>
  <c r="E66" i="5"/>
  <c r="D98" i="5"/>
  <c r="D132" i="5"/>
  <c r="G166" i="5"/>
  <c r="E32" i="5"/>
  <c r="D49" i="5"/>
  <c r="D66" i="5"/>
  <c r="D201" i="5"/>
  <c r="D32" i="5"/>
  <c r="E201" i="5"/>
  <c r="C82" i="5"/>
  <c r="C115" i="5"/>
  <c r="C150" i="5"/>
  <c r="C49" i="5"/>
  <c r="C66" i="5"/>
  <c r="G82" i="5"/>
  <c r="G98" i="5"/>
  <c r="G115" i="5"/>
  <c r="G132" i="5"/>
  <c r="G150" i="5"/>
  <c r="F166" i="5"/>
  <c r="C184" i="5"/>
  <c r="C218" i="5"/>
  <c r="C32" i="5"/>
  <c r="G49" i="5"/>
  <c r="F82" i="5"/>
  <c r="F98" i="5"/>
  <c r="F115" i="5"/>
  <c r="F132" i="5"/>
  <c r="F150" i="5"/>
  <c r="E166" i="5"/>
  <c r="G201" i="5"/>
  <c r="G32" i="5"/>
  <c r="F66" i="5"/>
  <c r="E98" i="5"/>
  <c r="E132" i="5"/>
  <c r="F184" i="5"/>
  <c r="D229" i="5"/>
  <c r="F237" i="5"/>
  <c r="F238" i="5" s="1"/>
  <c r="G237" i="5"/>
  <c r="G238" i="5" s="1"/>
  <c r="C233" i="5"/>
  <c r="E237" i="5"/>
  <c r="E238" i="5" s="1"/>
  <c r="E229" i="5"/>
  <c r="D237" i="5"/>
  <c r="D238" i="5" s="1"/>
  <c r="G66" i="5"/>
  <c r="C229" i="5"/>
  <c r="G218" i="5"/>
  <c r="G229" i="5"/>
  <c r="F218" i="5"/>
  <c r="F229" i="5"/>
  <c r="C237" i="5"/>
  <c r="E218" i="5"/>
  <c r="C219" i="5" l="1"/>
  <c r="C220" i="5" s="1"/>
  <c r="D219" i="5"/>
  <c r="D220" i="5" s="1"/>
  <c r="D233" i="5" s="1"/>
  <c r="D234" i="5" s="1"/>
  <c r="F219" i="5"/>
  <c r="F220" i="5" s="1"/>
  <c r="F233" i="5" s="1"/>
  <c r="F234" i="5" s="1"/>
  <c r="G219" i="5"/>
  <c r="G220" i="5" s="1"/>
  <c r="G233" i="5" s="1"/>
  <c r="G234" i="5" s="1"/>
  <c r="C241" i="5"/>
  <c r="E219" i="5"/>
  <c r="E220" i="5" s="1"/>
  <c r="E233" i="5" s="1"/>
  <c r="E234" i="5" s="1"/>
  <c r="D230" i="5"/>
  <c r="F230" i="5"/>
  <c r="G230" i="5"/>
  <c r="E230" i="5"/>
  <c r="D241" i="5" l="1"/>
  <c r="D242" i="5" s="1"/>
  <c r="F241" i="5"/>
  <c r="F242" i="5" s="1"/>
  <c r="G241" i="5"/>
  <c r="G242" i="5" s="1"/>
  <c r="E241" i="5"/>
  <c r="E242" i="5" s="1"/>
</calcChain>
</file>

<file path=xl/sharedStrings.xml><?xml version="1.0" encoding="utf-8"?>
<sst xmlns="http://schemas.openxmlformats.org/spreadsheetml/2006/main" count="361" uniqueCount="189">
  <si>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</si>
  <si>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</si>
  <si>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</si>
  <si>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</si>
  <si>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</si>
  <si>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</si>
  <si>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</si>
  <si>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Среднесуточное содержание витаминов и микроэлементов в меню:</t>
  </si>
  <si>
    <t>витамины</t>
  </si>
  <si>
    <t>минеральные вещества</t>
  </si>
  <si>
    <t>C (мг/сут)</t>
  </si>
  <si>
    <t>B1 (мг/сут)</t>
  </si>
  <si>
    <t>B2 (мг/сут)</t>
  </si>
  <si>
    <t>A (рет.экв/сут)</t>
  </si>
  <si>
    <t>D (мкг/сут)</t>
  </si>
  <si>
    <t>Кальций (мг/сут)</t>
  </si>
  <si>
    <t>Фосфор (мг/сут)</t>
  </si>
  <si>
    <t>Магний (мг/сут)</t>
  </si>
  <si>
    <t>Железо (мг/сут)</t>
  </si>
  <si>
    <t>Фтор (мг/сут)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</si>
  <si>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</si>
  <si>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</si>
  <si>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</si>
  <si>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</si>
  <si>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</si>
  <si>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</si>
  <si>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рисовая молочная жидкая</t>
  </si>
  <si>
    <t>Булочка школьная</t>
  </si>
  <si>
    <t>Чай с сахаром</t>
  </si>
  <si>
    <t>ИТОГО ЗА ЗАВТРАК</t>
  </si>
  <si>
    <t>ОБЕД</t>
  </si>
  <si>
    <t>Икра свекольная</t>
  </si>
  <si>
    <t>Суп картофельный с бобовыми на курином бульоне</t>
  </si>
  <si>
    <t>390.4</t>
  </si>
  <si>
    <t>Тефтели куриные</t>
  </si>
  <si>
    <t>Соус томатный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</si>
  <si>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</si>
  <si>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</si>
  <si>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</si>
  <si>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</si>
  <si>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</si>
  <si>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</si>
  <si>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511.3</t>
  </si>
  <si>
    <t>Напиток клубничный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</si>
  <si>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</si>
  <si>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</si>
  <si>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</si>
  <si>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</si>
  <si>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</si>
  <si>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Запеканка из творога (с соусом)</t>
  </si>
  <si>
    <t>Фрукт свежий, сезонный</t>
  </si>
  <si>
    <t>Чай с лимоном и сахаром</t>
  </si>
  <si>
    <t>Икра кабачковая (промышленного производства)</t>
  </si>
  <si>
    <t>Свекольник</t>
  </si>
  <si>
    <t>Рыба  под маринадом</t>
  </si>
  <si>
    <t>426.1</t>
  </si>
  <si>
    <t>Картофель отварной с маслом</t>
  </si>
  <si>
    <t>Напиток из шиповника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</si>
  <si>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</si>
  <si>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</si>
  <si>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</si>
  <si>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</si>
  <si>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</si>
  <si>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</si>
  <si>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Плюшка новомосковская</t>
  </si>
  <si>
    <t>494.3</t>
  </si>
  <si>
    <t>Чай с яблоком</t>
  </si>
  <si>
    <t>Свекла отварная</t>
  </si>
  <si>
    <t>155.3</t>
  </si>
  <si>
    <t>Суп картофельный  с рисом на курином бульоне</t>
  </si>
  <si>
    <t>99.1</t>
  </si>
  <si>
    <t>418.1</t>
  </si>
  <si>
    <t>Каша из гороха с маслом</t>
  </si>
  <si>
    <t>511.7</t>
  </si>
  <si>
    <t>Напиток ягодный</t>
  </si>
  <si>
    <t>Кисель витаминизированный</t>
  </si>
  <si>
    <t>Ватрушки с повидлом</t>
  </si>
  <si>
    <t>День 4</t>
  </si>
  <si>
    <t>Каша из хлопьев овсяных "Геркулес" жидкая</t>
  </si>
  <si>
    <t>Булочка домашняя</t>
  </si>
  <si>
    <t>Морковь отварная</t>
  </si>
  <si>
    <t>Суп картофельный с макаронными изделиями на курином бульоне</t>
  </si>
  <si>
    <t>Рагу из птицы</t>
  </si>
  <si>
    <t>509.1</t>
  </si>
  <si>
    <t>Компот из яблок</t>
  </si>
  <si>
    <t>555.1</t>
  </si>
  <si>
    <t>Косичка с сахаром</t>
  </si>
  <si>
    <t>День 5</t>
  </si>
  <si>
    <t>Каша пшенная молочная жидкая</t>
  </si>
  <si>
    <t>142.2</t>
  </si>
  <si>
    <t>Щи из свежей капусты с картофелем на мясном бульоне</t>
  </si>
  <si>
    <t>Плов со свининой</t>
  </si>
  <si>
    <t>494.1</t>
  </si>
  <si>
    <t>Чай с клубникой и сахаром</t>
  </si>
  <si>
    <t>543.3</t>
  </si>
  <si>
    <t>Пирожки печеные из сдобного теста с картофелем</t>
  </si>
  <si>
    <t>День 6</t>
  </si>
  <si>
    <t>Суп молочный с макаронными изделиями</t>
  </si>
  <si>
    <t>Булочка ванильная</t>
  </si>
  <si>
    <t>146.1</t>
  </si>
  <si>
    <t>Суп картофельный с клецками вегетарианский</t>
  </si>
  <si>
    <t>Каша гречневая рассыпчатая</t>
  </si>
  <si>
    <t>Гребешок с повидлом</t>
  </si>
  <si>
    <t>Неделя 2 День 7</t>
  </si>
  <si>
    <t>128.2</t>
  </si>
  <si>
    <t>Борщ с капустой и картофелем на курином бульоне</t>
  </si>
  <si>
    <t>405.2</t>
  </si>
  <si>
    <t>Соус Болоньезе</t>
  </si>
  <si>
    <t>Спагетти  отварные с маслом</t>
  </si>
  <si>
    <t>День 8</t>
  </si>
  <si>
    <t>302.1</t>
  </si>
  <si>
    <t>Омлет с зеленым горошком</t>
  </si>
  <si>
    <t>Батон нарезной</t>
  </si>
  <si>
    <t>Суп картофельный с бобовыми на мясном бульоне</t>
  </si>
  <si>
    <t>367.2</t>
  </si>
  <si>
    <t>Гуляш из отварной свинины</t>
  </si>
  <si>
    <t>Рис отварной</t>
  </si>
  <si>
    <t>518.1</t>
  </si>
  <si>
    <t>Сок фруктовый, плодовый, ягодный</t>
  </si>
  <si>
    <t>б/н</t>
  </si>
  <si>
    <t>Пирог морковный</t>
  </si>
  <si>
    <t>День 9</t>
  </si>
  <si>
    <t>134.1</t>
  </si>
  <si>
    <t>Рассольник ленинградский на курином бульоне</t>
  </si>
  <si>
    <t>Жаркое из птицы</t>
  </si>
  <si>
    <t>454.4</t>
  </si>
  <si>
    <t>Пирожки печеные из дрожжевого теста с капустой и яйцом</t>
  </si>
  <si>
    <t>День 10</t>
  </si>
  <si>
    <t>157.1</t>
  </si>
  <si>
    <t>Суп-лапша домашняя на курином бульоне</t>
  </si>
  <si>
    <t>372.2</t>
  </si>
  <si>
    <t>Голубцы ленивые из кур</t>
  </si>
  <si>
    <t>Каша пшеничная</t>
  </si>
  <si>
    <t>День 11</t>
  </si>
  <si>
    <t>Макаронные изделия, запеченные с сыром</t>
  </si>
  <si>
    <t>Рыба, тушенная в томатном соусе с овощами</t>
  </si>
  <si>
    <t>543.4</t>
  </si>
  <si>
    <t>Пирожки печеные из сдобного теста с яблоком</t>
  </si>
  <si>
    <t>День 12</t>
  </si>
  <si>
    <t>142.3</t>
  </si>
  <si>
    <t>Щи из свежей капусты с картофелем на курином бульоне</t>
  </si>
  <si>
    <t>Пюре картофельное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</si>
  <si>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</si>
  <si>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</si>
  <si>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</si>
  <si>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</si>
  <si>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</si>
  <si>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</si>
  <si>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</si>
  <si>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 xml:space="preserve">7-11 лет </t>
  </si>
  <si>
    <t>Котлета куриная</t>
  </si>
  <si>
    <t>Масса порции нетто гр</t>
  </si>
  <si>
    <t xml:space="preserve">     Химический состав</t>
  </si>
  <si>
    <t>Энергетическая ценность Ккал</t>
  </si>
  <si>
    <t>белки, г</t>
  </si>
  <si>
    <t>жиры,г</t>
  </si>
  <si>
    <t>углеводы,г</t>
  </si>
  <si>
    <t xml:space="preserve">Суточная потребность в пищевых веществах </t>
  </si>
  <si>
    <t>Норма завтрака</t>
  </si>
  <si>
    <t>Доля суточной потребности в пищевых веществах завтрака 20-25%</t>
  </si>
  <si>
    <t>Распределение в процентном отношении потребления пищевых веществ и энергии</t>
  </si>
  <si>
    <t xml:space="preserve">ОБЕД </t>
  </si>
  <si>
    <t>Норма обеда</t>
  </si>
  <si>
    <t>Доля суточной потребности в пищевых веществах обеда  30-35%</t>
  </si>
  <si>
    <t xml:space="preserve">ПОЛДНИК </t>
  </si>
  <si>
    <t>Норма полдника</t>
  </si>
  <si>
    <t>Доля суточной потребности в пищевых веществах полдника 10-15%</t>
  </si>
  <si>
    <t>50,82-63,53</t>
  </si>
  <si>
    <t>52,14-65,18</t>
  </si>
  <si>
    <t>221,1-276,38</t>
  </si>
  <si>
    <t>1551-1938,75</t>
  </si>
  <si>
    <t>Доля суточной потребности в пищевых веществах 60-75%:</t>
  </si>
  <si>
    <t>Средняя масса порций, Энергетическая ценность за 12 дней</t>
  </si>
  <si>
    <t>16,94-21,18</t>
  </si>
  <si>
    <t>17,38-21,72</t>
  </si>
  <si>
    <t>73,7-92,12</t>
  </si>
  <si>
    <t>517-646,25</t>
  </si>
  <si>
    <t>25,41-29,65</t>
  </si>
  <si>
    <t>26,07-30,42</t>
  </si>
  <si>
    <t>110,55-128,98</t>
  </si>
  <si>
    <t>775,5-904,75</t>
  </si>
  <si>
    <t>8,47-12,7</t>
  </si>
  <si>
    <t>8,69-13,04</t>
  </si>
  <si>
    <t>36,85-55,28</t>
  </si>
  <si>
    <t>258,5-387,75</t>
  </si>
  <si>
    <t>Норма завтрак , обед, полдник 60-75% с учётом дополнения к рациону 10%</t>
  </si>
  <si>
    <t>407.1</t>
  </si>
  <si>
    <t>144.1</t>
  </si>
  <si>
    <t>117.2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</si>
</sst>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4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6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6" xfId="0" applyFont="1" applyFill="1" applyBorder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9" fontId="6" fillId="0" borderId="1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14" fontId="9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/>
    <xf numFmtId="0" fontId="2" fillId="0" borderId="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10" fontId="5" fillId="0" borderId="15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right" wrapText="1"/>
    </xf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wrapText="1"/>
    </xf>
    <xf numFmtId="0" fontId="11" fillId="0" borderId="11" xfId="0" applyFont="1" applyFill="1" applyBorder="1" applyAlignment="1">
      <alignment horizontal="right" wrapText="1"/>
    </xf>
    <xf numFmtId="0" fontId="11" fillId="0" borderId="20" xfId="0" applyFont="1" applyFill="1" applyBorder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9" fillId="0" borderId="0" xfId="0" applyFont="1" applyFill="1" applyAlignment="1">
      <alignment vertical="center" wrapText="1"/>
    </xf>
    <xf numFmtId="1" fontId="1" fillId="0" borderId="0" xfId="0" applyNumberFormat="1" applyFont="1" applyFill="1" applyAlignment="1">
      <alignment horizontal="left" vertical="top" wrapText="1"/>
    </xf>
    <xf numFmtId="1" fontId="9" fillId="0" borderId="0" xfId="0" applyNumberFormat="1" applyFont="1" applyFill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0" borderId="6" xfId="0" applyFont="1" applyFill="1" applyBorder="1" applyAlignment="1">
      <alignment wrapText="1"/>
    </xf>
    <xf numFmtId="0" fontId="9" fillId="0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1" fontId="9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" fontId="1" fillId="0" borderId="0" xfId="0" applyNumberFormat="1" applyFont="1" applyFill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0" fontId="1" fillId="0" borderId="12" xfId="0" applyFont="1" applyFill="1" applyBorder="1"/>
    <xf numFmtId="0" fontId="1" fillId="0" borderId="3" xfId="0" applyFont="1" applyFill="1" applyBorder="1"/>
    <xf numFmtId="0" fontId="1" fillId="0" borderId="13" xfId="0" applyFont="1" applyFill="1" applyBorder="1"/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1"/>
  <sheetViews>
    <sheetView tabSelected="1" zoomScaleNormal="100" workbookViewId="0">
      <selection activeCell="A9" sqref="A9:H9"/>
    </sheetView>
  </sheetViews>
  <sheetFormatPr defaultRowHeight="12.75" x14ac:dyDescent="0.2"/>
  <cols>
    <col min="1" max="1" width="12.5703125" style="39" customWidth="1"/>
    <col min="2" max="2" width="55.28515625" style="71" customWidth="1"/>
    <col min="3" max="3" width="13.85546875" style="12" customWidth="1"/>
    <col min="4" max="4" width="12.7109375" style="41" customWidth="1"/>
    <col min="5" max="5" width="12" style="41" customWidth="1"/>
    <col min="6" max="6" width="11.7109375" style="41" customWidth="1"/>
    <col min="7" max="7" width="17" style="12" customWidth="1"/>
    <col min="8" max="8" width="15.7109375" style="12" customWidth="1"/>
    <col min="9" max="9" width="7.7109375" style="43" customWidth="1"/>
    <col min="10" max="16384" width="9.140625" style="43"/>
  </cols>
  <sheetData>
    <row r="1" spans="1:8" x14ac:dyDescent="0.2">
      <c r="B1" s="40" t="s">
        <v>144</v>
      </c>
      <c r="F1" s="42"/>
      <c r="H1" s="13" t="s">
        <v>148</v>
      </c>
    </row>
    <row r="2" spans="1:8" x14ac:dyDescent="0.2">
      <c r="B2" s="44"/>
      <c r="F2" s="42"/>
      <c r="G2" s="14"/>
      <c r="H2" s="14"/>
    </row>
    <row r="3" spans="1:8" x14ac:dyDescent="0.2">
      <c r="B3" s="45" t="s">
        <v>145</v>
      </c>
      <c r="F3" s="42"/>
      <c r="G3" s="15"/>
      <c r="H3" s="16" t="s">
        <v>145</v>
      </c>
    </row>
    <row r="4" spans="1:8" x14ac:dyDescent="0.2">
      <c r="B4" s="46" t="s">
        <v>146</v>
      </c>
      <c r="F4" s="42"/>
      <c r="G4" s="17"/>
      <c r="H4" s="18" t="s">
        <v>146</v>
      </c>
    </row>
    <row r="5" spans="1:8" x14ac:dyDescent="0.2">
      <c r="B5" s="47" t="s">
        <v>147</v>
      </c>
      <c r="F5" s="42"/>
      <c r="G5" s="19"/>
      <c r="H5" s="20" t="s">
        <v>147</v>
      </c>
    </row>
    <row r="9" spans="1:8" s="48" customFormat="1" x14ac:dyDescent="0.2">
      <c r="A9" s="109" t="s">
        <v>23</v>
      </c>
      <c r="B9" s="110"/>
      <c r="C9" s="110"/>
      <c r="D9" s="110"/>
      <c r="E9" s="110"/>
      <c r="F9" s="110"/>
      <c r="G9" s="110"/>
      <c r="H9" s="110"/>
    </row>
    <row r="10" spans="1:8" s="48" customFormat="1" x14ac:dyDescent="0.2">
      <c r="A10" s="49"/>
      <c r="C10" s="50"/>
      <c r="D10" s="51"/>
      <c r="E10" s="51"/>
      <c r="F10" s="51"/>
      <c r="G10" s="52"/>
      <c r="H10" s="52"/>
    </row>
    <row r="11" spans="1:8" s="48" customFormat="1" ht="24.75" customHeight="1" x14ac:dyDescent="0.2">
      <c r="A11" s="49" t="s">
        <v>4</v>
      </c>
      <c r="B11" s="48" t="s">
        <v>149</v>
      </c>
      <c r="C11" s="50"/>
      <c r="D11" s="51"/>
      <c r="E11" s="51"/>
      <c r="F11" s="51"/>
      <c r="G11" s="52"/>
      <c r="H11" s="52"/>
    </row>
    <row r="12" spans="1:8" s="48" customFormat="1" ht="13.5" thickBot="1" x14ac:dyDescent="0.25">
      <c r="A12" s="53"/>
      <c r="C12" s="50"/>
      <c r="D12" s="51"/>
      <c r="E12" s="51"/>
      <c r="F12" s="51"/>
      <c r="G12" s="52"/>
      <c r="H12" s="52"/>
    </row>
    <row r="13" spans="1:8" s="54" customFormat="1" ht="33" customHeight="1" x14ac:dyDescent="0.2">
      <c r="A13" s="114" t="s">
        <v>0</v>
      </c>
      <c r="B13" s="116" t="s">
        <v>1</v>
      </c>
      <c r="C13" s="118" t="s">
        <v>3</v>
      </c>
      <c r="D13" s="120" t="s">
        <v>5</v>
      </c>
      <c r="E13" s="120"/>
      <c r="F13" s="120"/>
      <c r="G13" s="121" t="s">
        <v>6</v>
      </c>
      <c r="H13" s="107" t="s">
        <v>2</v>
      </c>
    </row>
    <row r="14" spans="1:8" s="56" customFormat="1" ht="13.5" thickBot="1" x14ac:dyDescent="0.25">
      <c r="A14" s="115"/>
      <c r="B14" s="117"/>
      <c r="C14" s="119"/>
      <c r="D14" s="55" t="s">
        <v>20</v>
      </c>
      <c r="E14" s="55" t="s">
        <v>21</v>
      </c>
      <c r="F14" s="55" t="s">
        <v>22</v>
      </c>
      <c r="G14" s="122"/>
      <c r="H14" s="108"/>
    </row>
    <row r="15" spans="1:8" s="24" customFormat="1" ht="15" customHeight="1" x14ac:dyDescent="0.2">
      <c r="A15" s="111" t="s">
        <v>24</v>
      </c>
      <c r="B15" s="112"/>
      <c r="C15" s="112"/>
      <c r="D15" s="112"/>
      <c r="E15" s="112"/>
      <c r="F15" s="112"/>
      <c r="G15" s="112"/>
      <c r="H15" s="113"/>
    </row>
    <row r="16" spans="1:8" ht="15" customHeight="1" x14ac:dyDescent="0.2">
      <c r="A16" s="87" t="s">
        <v>25</v>
      </c>
      <c r="B16" s="57" t="s">
        <v>26</v>
      </c>
      <c r="C16" s="58">
        <v>200</v>
      </c>
      <c r="D16" s="59">
        <v>9.76</v>
      </c>
      <c r="E16" s="59">
        <v>15.58</v>
      </c>
      <c r="F16" s="59">
        <v>30.98</v>
      </c>
      <c r="G16" s="60">
        <v>223.16</v>
      </c>
      <c r="H16" s="61">
        <v>268</v>
      </c>
    </row>
    <row r="17" spans="1:8" ht="15" customHeight="1" x14ac:dyDescent="0.2">
      <c r="A17" s="87"/>
      <c r="B17" s="57" t="s">
        <v>27</v>
      </c>
      <c r="C17" s="58">
        <v>100</v>
      </c>
      <c r="D17" s="59">
        <v>7.24</v>
      </c>
      <c r="E17" s="59">
        <v>2.76</v>
      </c>
      <c r="F17" s="59">
        <v>53.31</v>
      </c>
      <c r="G17" s="60">
        <v>270.95</v>
      </c>
      <c r="H17" s="61">
        <v>574</v>
      </c>
    </row>
    <row r="18" spans="1:8" ht="15" customHeight="1" x14ac:dyDescent="0.2">
      <c r="A18" s="87"/>
      <c r="B18" s="57" t="s">
        <v>28</v>
      </c>
      <c r="C18" s="58">
        <v>200</v>
      </c>
      <c r="D18" s="59">
        <v>0.2</v>
      </c>
      <c r="E18" s="59">
        <v>0.06</v>
      </c>
      <c r="F18" s="59">
        <v>7.06</v>
      </c>
      <c r="G18" s="60">
        <v>28.04</v>
      </c>
      <c r="H18" s="61">
        <v>143</v>
      </c>
    </row>
    <row r="19" spans="1:8" s="24" customFormat="1" ht="15" customHeight="1" x14ac:dyDescent="0.2">
      <c r="A19" s="87" t="s">
        <v>29</v>
      </c>
      <c r="B19" s="88"/>
      <c r="C19" s="37">
        <f>SUM(C16:C18)</f>
        <v>500</v>
      </c>
      <c r="D19" s="37">
        <f t="shared" ref="D19:G19" si="0">SUM(D16:D18)</f>
        <v>17.2</v>
      </c>
      <c r="E19" s="37">
        <f t="shared" si="0"/>
        <v>18.399999999999999</v>
      </c>
      <c r="F19" s="37">
        <f t="shared" si="0"/>
        <v>91.350000000000009</v>
      </c>
      <c r="G19" s="37">
        <f t="shared" si="0"/>
        <v>522.15</v>
      </c>
      <c r="H19" s="62"/>
    </row>
    <row r="20" spans="1:8" ht="15" customHeight="1" x14ac:dyDescent="0.2">
      <c r="A20" s="87" t="s">
        <v>30</v>
      </c>
      <c r="B20" s="57" t="s">
        <v>31</v>
      </c>
      <c r="C20" s="58">
        <v>60</v>
      </c>
      <c r="D20" s="59">
        <v>0.89</v>
      </c>
      <c r="E20" s="59">
        <v>1.57</v>
      </c>
      <c r="F20" s="59">
        <v>5.92</v>
      </c>
      <c r="G20" s="60">
        <v>41.24</v>
      </c>
      <c r="H20" s="61">
        <v>119</v>
      </c>
    </row>
    <row r="21" spans="1:8" ht="15" customHeight="1" x14ac:dyDescent="0.2">
      <c r="A21" s="87"/>
      <c r="B21" s="57" t="s">
        <v>32</v>
      </c>
      <c r="C21" s="58">
        <v>200</v>
      </c>
      <c r="D21" s="59">
        <v>5.14</v>
      </c>
      <c r="E21" s="59">
        <v>4.5999999999999996</v>
      </c>
      <c r="F21" s="59">
        <v>17.48</v>
      </c>
      <c r="G21" s="60">
        <v>132.13999999999999</v>
      </c>
      <c r="H21" s="63" t="s">
        <v>187</v>
      </c>
    </row>
    <row r="22" spans="1:8" ht="15" customHeight="1" x14ac:dyDescent="0.2">
      <c r="A22" s="87"/>
      <c r="B22" s="57" t="s">
        <v>34</v>
      </c>
      <c r="C22" s="58">
        <v>90</v>
      </c>
      <c r="D22" s="59">
        <v>12.82</v>
      </c>
      <c r="E22" s="59">
        <v>17.12</v>
      </c>
      <c r="F22" s="59">
        <v>28.59</v>
      </c>
      <c r="G22" s="60">
        <v>246.96</v>
      </c>
      <c r="H22" s="63" t="s">
        <v>33</v>
      </c>
    </row>
    <row r="23" spans="1:8" ht="15" customHeight="1" x14ac:dyDescent="0.2">
      <c r="A23" s="87"/>
      <c r="B23" s="57" t="s">
        <v>35</v>
      </c>
      <c r="C23" s="58">
        <v>20</v>
      </c>
      <c r="D23" s="59">
        <v>0.1</v>
      </c>
      <c r="E23" s="59">
        <v>1.01</v>
      </c>
      <c r="F23" s="59">
        <v>1.05</v>
      </c>
      <c r="G23" s="60">
        <v>13.69</v>
      </c>
      <c r="H23" s="61">
        <v>453</v>
      </c>
    </row>
    <row r="24" spans="1:8" ht="15" customHeight="1" x14ac:dyDescent="0.2">
      <c r="A24" s="87"/>
      <c r="B24" s="57" t="s">
        <v>36</v>
      </c>
      <c r="C24" s="58">
        <v>150</v>
      </c>
      <c r="D24" s="59">
        <v>5.8</v>
      </c>
      <c r="E24" s="59">
        <v>2.91</v>
      </c>
      <c r="F24" s="59">
        <v>35.549999999999997</v>
      </c>
      <c r="G24" s="60">
        <v>191.4</v>
      </c>
      <c r="H24" s="61">
        <v>291</v>
      </c>
    </row>
    <row r="25" spans="1:8" ht="15" customHeight="1" x14ac:dyDescent="0.2">
      <c r="A25" s="87"/>
      <c r="B25" s="57" t="s">
        <v>37</v>
      </c>
      <c r="C25" s="58">
        <v>200</v>
      </c>
      <c r="D25" s="59">
        <v>0.08</v>
      </c>
      <c r="E25" s="59">
        <v>0</v>
      </c>
      <c r="F25" s="59">
        <v>10.62</v>
      </c>
      <c r="G25" s="60">
        <v>40.44</v>
      </c>
      <c r="H25" s="61">
        <v>508</v>
      </c>
    </row>
    <row r="26" spans="1:8" ht="15" customHeight="1" x14ac:dyDescent="0.2">
      <c r="A26" s="87"/>
      <c r="B26" s="57" t="s">
        <v>38</v>
      </c>
      <c r="C26" s="58">
        <v>30</v>
      </c>
      <c r="D26" s="59">
        <v>1.98</v>
      </c>
      <c r="E26" s="59">
        <v>0.27</v>
      </c>
      <c r="F26" s="59">
        <v>11.4</v>
      </c>
      <c r="G26" s="60">
        <v>59.7</v>
      </c>
      <c r="H26" s="61"/>
    </row>
    <row r="27" spans="1:8" ht="15" customHeight="1" x14ac:dyDescent="0.2">
      <c r="A27" s="87"/>
      <c r="B27" s="57" t="s">
        <v>39</v>
      </c>
      <c r="C27" s="58">
        <v>30</v>
      </c>
      <c r="D27" s="59">
        <v>1.98</v>
      </c>
      <c r="E27" s="59">
        <v>0.36</v>
      </c>
      <c r="F27" s="59">
        <v>10.02</v>
      </c>
      <c r="G27" s="60">
        <v>52.2</v>
      </c>
      <c r="H27" s="61"/>
    </row>
    <row r="28" spans="1:8" s="24" customFormat="1" ht="15" customHeight="1" x14ac:dyDescent="0.2">
      <c r="A28" s="87" t="s">
        <v>40</v>
      </c>
      <c r="B28" s="88"/>
      <c r="C28" s="37">
        <f>SUM(C20:C27)</f>
        <v>780</v>
      </c>
      <c r="D28" s="37">
        <f t="shared" ref="D28:G28" si="1">SUM(D20:D27)</f>
        <v>28.790000000000003</v>
      </c>
      <c r="E28" s="37">
        <f t="shared" si="1"/>
        <v>27.84</v>
      </c>
      <c r="F28" s="37">
        <f t="shared" si="1"/>
        <v>120.63</v>
      </c>
      <c r="G28" s="37">
        <f t="shared" si="1"/>
        <v>777.77000000000021</v>
      </c>
      <c r="H28" s="62"/>
    </row>
    <row r="29" spans="1:8" ht="15" customHeight="1" x14ac:dyDescent="0.2">
      <c r="A29" s="87" t="s">
        <v>41</v>
      </c>
      <c r="B29" s="57" t="s">
        <v>43</v>
      </c>
      <c r="C29" s="58">
        <v>200</v>
      </c>
      <c r="D29" s="59">
        <v>0.12</v>
      </c>
      <c r="E29" s="59">
        <v>0.06</v>
      </c>
      <c r="F29" s="59">
        <v>8.0399999999999991</v>
      </c>
      <c r="G29" s="60">
        <v>32.28</v>
      </c>
      <c r="H29" s="63" t="s">
        <v>42</v>
      </c>
    </row>
    <row r="30" spans="1:8" ht="15" customHeight="1" x14ac:dyDescent="0.2">
      <c r="A30" s="87"/>
      <c r="B30" s="57" t="s">
        <v>45</v>
      </c>
      <c r="C30" s="58">
        <v>100</v>
      </c>
      <c r="D30" s="59">
        <v>10.1</v>
      </c>
      <c r="E30" s="59">
        <v>11.5</v>
      </c>
      <c r="F30" s="59">
        <v>38.65</v>
      </c>
      <c r="G30" s="60">
        <v>267.49</v>
      </c>
      <c r="H30" s="63" t="s">
        <v>44</v>
      </c>
    </row>
    <row r="31" spans="1:8" s="24" customFormat="1" ht="15" customHeight="1" x14ac:dyDescent="0.2">
      <c r="A31" s="87" t="s">
        <v>46</v>
      </c>
      <c r="B31" s="88"/>
      <c r="C31" s="37">
        <f>SUM(C29:C30)</f>
        <v>300</v>
      </c>
      <c r="D31" s="37">
        <f t="shared" ref="D31:G31" si="2">SUM(D29:D30)</f>
        <v>10.219999999999999</v>
      </c>
      <c r="E31" s="37">
        <f t="shared" si="2"/>
        <v>11.56</v>
      </c>
      <c r="F31" s="37">
        <f t="shared" si="2"/>
        <v>46.69</v>
      </c>
      <c r="G31" s="37">
        <f t="shared" si="2"/>
        <v>299.77</v>
      </c>
      <c r="H31" s="62"/>
    </row>
    <row r="32" spans="1:8" s="24" customFormat="1" ht="15" customHeight="1" thickBot="1" x14ac:dyDescent="0.25">
      <c r="A32" s="83" t="s">
        <v>47</v>
      </c>
      <c r="B32" s="84"/>
      <c r="C32" s="64">
        <f>C31+C28+C19</f>
        <v>1580</v>
      </c>
      <c r="D32" s="64">
        <f t="shared" ref="D32:G32" si="3">D31+D28+D19</f>
        <v>56.210000000000008</v>
      </c>
      <c r="E32" s="64">
        <f t="shared" si="3"/>
        <v>57.8</v>
      </c>
      <c r="F32" s="64">
        <f t="shared" si="3"/>
        <v>258.67</v>
      </c>
      <c r="G32" s="64">
        <f t="shared" si="3"/>
        <v>1599.69</v>
      </c>
      <c r="H32" s="65"/>
    </row>
    <row r="33" spans="1:8" s="24" customFormat="1" ht="15" customHeight="1" x14ac:dyDescent="0.2">
      <c r="A33" s="85" t="s">
        <v>48</v>
      </c>
      <c r="B33" s="86"/>
      <c r="C33" s="86"/>
      <c r="D33" s="86"/>
      <c r="E33" s="86"/>
      <c r="F33" s="86"/>
      <c r="G33" s="86"/>
      <c r="H33" s="106"/>
    </row>
    <row r="34" spans="1:8" ht="15" customHeight="1" x14ac:dyDescent="0.2">
      <c r="A34" s="87" t="s">
        <v>25</v>
      </c>
      <c r="B34" s="57" t="s">
        <v>49</v>
      </c>
      <c r="C34" s="58">
        <v>200</v>
      </c>
      <c r="D34" s="59">
        <v>19.579999999999998</v>
      </c>
      <c r="E34" s="59">
        <v>18.52</v>
      </c>
      <c r="F34" s="59">
        <v>57.76</v>
      </c>
      <c r="G34" s="60">
        <v>440.98</v>
      </c>
      <c r="H34" s="63" t="s">
        <v>188</v>
      </c>
    </row>
    <row r="35" spans="1:8" ht="15" customHeight="1" x14ac:dyDescent="0.2">
      <c r="A35" s="87"/>
      <c r="B35" s="57" t="s">
        <v>50</v>
      </c>
      <c r="C35" s="58">
        <v>100</v>
      </c>
      <c r="D35" s="59">
        <v>0.4</v>
      </c>
      <c r="E35" s="59">
        <v>0.4</v>
      </c>
      <c r="F35" s="59">
        <v>9.8000000000000007</v>
      </c>
      <c r="G35" s="60">
        <v>47</v>
      </c>
      <c r="H35" s="63"/>
    </row>
    <row r="36" spans="1:8" ht="15" customHeight="1" x14ac:dyDescent="0.2">
      <c r="A36" s="87"/>
      <c r="B36" s="57" t="s">
        <v>51</v>
      </c>
      <c r="C36" s="58">
        <v>200</v>
      </c>
      <c r="D36" s="59">
        <v>0.24</v>
      </c>
      <c r="E36" s="59">
        <v>0</v>
      </c>
      <c r="F36" s="59">
        <v>7.14</v>
      </c>
      <c r="G36" s="60">
        <v>29.8</v>
      </c>
      <c r="H36" s="61">
        <v>144</v>
      </c>
    </row>
    <row r="37" spans="1:8" s="24" customFormat="1" ht="15" customHeight="1" x14ac:dyDescent="0.2">
      <c r="A37" s="87" t="s">
        <v>29</v>
      </c>
      <c r="B37" s="88"/>
      <c r="C37" s="37">
        <f>SUM(C34:C36)</f>
        <v>500</v>
      </c>
      <c r="D37" s="37">
        <f t="shared" ref="D37:G37" si="4">SUM(D34:D36)</f>
        <v>20.219999999999995</v>
      </c>
      <c r="E37" s="37">
        <f t="shared" si="4"/>
        <v>18.919999999999998</v>
      </c>
      <c r="F37" s="37">
        <f t="shared" si="4"/>
        <v>74.7</v>
      </c>
      <c r="G37" s="37">
        <f t="shared" si="4"/>
        <v>517.78</v>
      </c>
      <c r="H37" s="62"/>
    </row>
    <row r="38" spans="1:8" ht="15" customHeight="1" x14ac:dyDescent="0.2">
      <c r="A38" s="87" t="s">
        <v>30</v>
      </c>
      <c r="B38" s="57" t="s">
        <v>52</v>
      </c>
      <c r="C38" s="58">
        <v>60</v>
      </c>
      <c r="D38" s="59">
        <v>0.72</v>
      </c>
      <c r="E38" s="59">
        <v>4.2</v>
      </c>
      <c r="F38" s="59">
        <v>4.4400000000000004</v>
      </c>
      <c r="G38" s="60">
        <v>58.2</v>
      </c>
      <c r="H38" s="61">
        <v>115</v>
      </c>
    </row>
    <row r="39" spans="1:8" ht="15" customHeight="1" x14ac:dyDescent="0.2">
      <c r="A39" s="87"/>
      <c r="B39" s="57" t="s">
        <v>53</v>
      </c>
      <c r="C39" s="58">
        <v>200</v>
      </c>
      <c r="D39" s="59">
        <v>4.68</v>
      </c>
      <c r="E39" s="59">
        <v>4.22</v>
      </c>
      <c r="F39" s="59">
        <v>13.4</v>
      </c>
      <c r="G39" s="60">
        <v>225.6</v>
      </c>
      <c r="H39" s="61">
        <v>131</v>
      </c>
    </row>
    <row r="40" spans="1:8" ht="15" customHeight="1" x14ac:dyDescent="0.2">
      <c r="A40" s="87"/>
      <c r="B40" s="57" t="s">
        <v>54</v>
      </c>
      <c r="C40" s="58">
        <v>90</v>
      </c>
      <c r="D40" s="59">
        <v>14.22</v>
      </c>
      <c r="E40" s="59">
        <v>14.24</v>
      </c>
      <c r="F40" s="59">
        <v>36.93</v>
      </c>
      <c r="G40" s="60">
        <v>195.99</v>
      </c>
      <c r="H40" s="61">
        <v>343</v>
      </c>
    </row>
    <row r="41" spans="1:8" ht="15" customHeight="1" x14ac:dyDescent="0.2">
      <c r="A41" s="87"/>
      <c r="B41" s="57" t="s">
        <v>56</v>
      </c>
      <c r="C41" s="58">
        <v>150</v>
      </c>
      <c r="D41" s="59">
        <v>3</v>
      </c>
      <c r="E41" s="59">
        <v>3.6</v>
      </c>
      <c r="F41" s="59">
        <v>24.45</v>
      </c>
      <c r="G41" s="60">
        <v>142.47</v>
      </c>
      <c r="H41" s="63" t="s">
        <v>55</v>
      </c>
    </row>
    <row r="42" spans="1:8" ht="15" customHeight="1" x14ac:dyDescent="0.2">
      <c r="A42" s="87"/>
      <c r="B42" s="57" t="s">
        <v>57</v>
      </c>
      <c r="C42" s="58">
        <v>200</v>
      </c>
      <c r="D42" s="59">
        <v>0.22</v>
      </c>
      <c r="E42" s="59">
        <v>0.1</v>
      </c>
      <c r="F42" s="59">
        <v>10.119999999999999</v>
      </c>
      <c r="G42" s="60">
        <v>41.8</v>
      </c>
      <c r="H42" s="61">
        <v>519</v>
      </c>
    </row>
    <row r="43" spans="1:8" ht="15" customHeight="1" x14ac:dyDescent="0.2">
      <c r="A43" s="87"/>
      <c r="B43" s="57" t="s">
        <v>38</v>
      </c>
      <c r="C43" s="58">
        <v>30</v>
      </c>
      <c r="D43" s="59">
        <v>1.98</v>
      </c>
      <c r="E43" s="59">
        <v>0.27</v>
      </c>
      <c r="F43" s="59">
        <v>11.4</v>
      </c>
      <c r="G43" s="60">
        <v>59.7</v>
      </c>
      <c r="H43" s="61"/>
    </row>
    <row r="44" spans="1:8" ht="15" customHeight="1" x14ac:dyDescent="0.2">
      <c r="A44" s="87"/>
      <c r="B44" s="57" t="s">
        <v>39</v>
      </c>
      <c r="C44" s="58">
        <v>30</v>
      </c>
      <c r="D44" s="59">
        <v>1.98</v>
      </c>
      <c r="E44" s="59">
        <v>0.36</v>
      </c>
      <c r="F44" s="59">
        <v>10.02</v>
      </c>
      <c r="G44" s="60">
        <v>52.2</v>
      </c>
      <c r="H44" s="61"/>
    </row>
    <row r="45" spans="1:8" s="24" customFormat="1" ht="15" customHeight="1" x14ac:dyDescent="0.2">
      <c r="A45" s="87" t="s">
        <v>40</v>
      </c>
      <c r="B45" s="88"/>
      <c r="C45" s="37">
        <f>SUM(C38:C44)</f>
        <v>760</v>
      </c>
      <c r="D45" s="37">
        <f t="shared" ref="D45:G45" si="5">SUM(D38:D44)</f>
        <v>26.8</v>
      </c>
      <c r="E45" s="37">
        <f t="shared" si="5"/>
        <v>26.990000000000002</v>
      </c>
      <c r="F45" s="37">
        <f t="shared" si="5"/>
        <v>110.76</v>
      </c>
      <c r="G45" s="37">
        <f t="shared" si="5"/>
        <v>775.96</v>
      </c>
      <c r="H45" s="62"/>
    </row>
    <row r="46" spans="1:8" ht="15" customHeight="1" x14ac:dyDescent="0.2">
      <c r="A46" s="87" t="s">
        <v>41</v>
      </c>
      <c r="B46" s="57" t="s">
        <v>59</v>
      </c>
      <c r="C46" s="58">
        <v>200</v>
      </c>
      <c r="D46" s="59">
        <v>2.4</v>
      </c>
      <c r="E46" s="59">
        <v>2</v>
      </c>
      <c r="F46" s="59">
        <v>21.6</v>
      </c>
      <c r="G46" s="60">
        <v>108</v>
      </c>
      <c r="H46" s="63" t="s">
        <v>58</v>
      </c>
    </row>
    <row r="47" spans="1:8" ht="15.75" customHeight="1" x14ac:dyDescent="0.2">
      <c r="A47" s="87"/>
      <c r="B47" s="57" t="s">
        <v>61</v>
      </c>
      <c r="C47" s="58">
        <v>100</v>
      </c>
      <c r="D47" s="59">
        <v>9.89</v>
      </c>
      <c r="E47" s="59">
        <v>10.73</v>
      </c>
      <c r="F47" s="59">
        <v>32.07</v>
      </c>
      <c r="G47" s="60">
        <v>260.57</v>
      </c>
      <c r="H47" s="63" t="s">
        <v>60</v>
      </c>
    </row>
    <row r="48" spans="1:8" s="24" customFormat="1" ht="15" customHeight="1" x14ac:dyDescent="0.2">
      <c r="A48" s="87" t="s">
        <v>46</v>
      </c>
      <c r="B48" s="88"/>
      <c r="C48" s="37">
        <f>SUM(C46:C47)</f>
        <v>300</v>
      </c>
      <c r="D48" s="37">
        <f t="shared" ref="D48:G48" si="6">SUM(D46:D47)</f>
        <v>12.290000000000001</v>
      </c>
      <c r="E48" s="37">
        <f t="shared" si="6"/>
        <v>12.73</v>
      </c>
      <c r="F48" s="37">
        <f t="shared" si="6"/>
        <v>53.67</v>
      </c>
      <c r="G48" s="37">
        <f t="shared" si="6"/>
        <v>368.57</v>
      </c>
      <c r="H48" s="62"/>
    </row>
    <row r="49" spans="1:8" s="24" customFormat="1" ht="15" customHeight="1" thickBot="1" x14ac:dyDescent="0.25">
      <c r="A49" s="83" t="s">
        <v>47</v>
      </c>
      <c r="B49" s="84"/>
      <c r="C49" s="64">
        <f>C48+C45+C37</f>
        <v>1560</v>
      </c>
      <c r="D49" s="64">
        <f t="shared" ref="D49:G49" si="7">D48+D45+D37</f>
        <v>59.31</v>
      </c>
      <c r="E49" s="64">
        <f t="shared" si="7"/>
        <v>58.64</v>
      </c>
      <c r="F49" s="64">
        <f t="shared" si="7"/>
        <v>239.13</v>
      </c>
      <c r="G49" s="64">
        <f t="shared" si="7"/>
        <v>1662.31</v>
      </c>
      <c r="H49" s="65"/>
    </row>
    <row r="50" spans="1:8" s="24" customFormat="1" ht="15" customHeight="1" x14ac:dyDescent="0.2">
      <c r="A50" s="85" t="s">
        <v>62</v>
      </c>
      <c r="B50" s="86"/>
      <c r="C50" s="86"/>
      <c r="D50" s="86"/>
      <c r="E50" s="86"/>
      <c r="F50" s="86"/>
      <c r="G50" s="86"/>
      <c r="H50" s="106"/>
    </row>
    <row r="51" spans="1:8" ht="15" customHeight="1" x14ac:dyDescent="0.2">
      <c r="A51" s="87" t="s">
        <v>25</v>
      </c>
      <c r="B51" s="57" t="s">
        <v>63</v>
      </c>
      <c r="C51" s="58">
        <v>200</v>
      </c>
      <c r="D51" s="59">
        <v>10.52</v>
      </c>
      <c r="E51" s="59">
        <v>14.1</v>
      </c>
      <c r="F51" s="59">
        <v>27.1</v>
      </c>
      <c r="G51" s="60">
        <v>245.66</v>
      </c>
      <c r="H51" s="61">
        <v>250</v>
      </c>
    </row>
    <row r="52" spans="1:8" ht="15" customHeight="1" x14ac:dyDescent="0.2">
      <c r="A52" s="87"/>
      <c r="B52" s="57" t="s">
        <v>64</v>
      </c>
      <c r="C52" s="58">
        <v>100</v>
      </c>
      <c r="D52" s="59">
        <v>7.59</v>
      </c>
      <c r="E52" s="59">
        <v>3.41</v>
      </c>
      <c r="F52" s="59">
        <v>53.82</v>
      </c>
      <c r="G52" s="60">
        <v>280.33999999999997</v>
      </c>
      <c r="H52" s="61">
        <v>270</v>
      </c>
    </row>
    <row r="53" spans="1:8" ht="15" customHeight="1" x14ac:dyDescent="0.2">
      <c r="A53" s="87"/>
      <c r="B53" s="57" t="s">
        <v>66</v>
      </c>
      <c r="C53" s="58">
        <v>200</v>
      </c>
      <c r="D53" s="59">
        <v>0.26</v>
      </c>
      <c r="E53" s="59">
        <v>0.06</v>
      </c>
      <c r="F53" s="59">
        <v>8.9</v>
      </c>
      <c r="G53" s="60">
        <v>36.92</v>
      </c>
      <c r="H53" s="63" t="s">
        <v>65</v>
      </c>
    </row>
    <row r="54" spans="1:8" s="24" customFormat="1" ht="15" customHeight="1" x14ac:dyDescent="0.2">
      <c r="A54" s="87" t="s">
        <v>29</v>
      </c>
      <c r="B54" s="88"/>
      <c r="C54" s="37">
        <f>SUM(C51:C53)</f>
        <v>500</v>
      </c>
      <c r="D54" s="37">
        <f t="shared" ref="D54:G54" si="8">SUM(D51:D53)</f>
        <v>18.37</v>
      </c>
      <c r="E54" s="37">
        <f t="shared" si="8"/>
        <v>17.569999999999997</v>
      </c>
      <c r="F54" s="37">
        <f t="shared" si="8"/>
        <v>89.820000000000007</v>
      </c>
      <c r="G54" s="37">
        <f t="shared" si="8"/>
        <v>562.91999999999996</v>
      </c>
      <c r="H54" s="62"/>
    </row>
    <row r="55" spans="1:8" ht="15" customHeight="1" x14ac:dyDescent="0.2">
      <c r="A55" s="87" t="s">
        <v>30</v>
      </c>
      <c r="B55" s="57" t="s">
        <v>67</v>
      </c>
      <c r="C55" s="58">
        <v>60</v>
      </c>
      <c r="D55" s="59">
        <v>0.9</v>
      </c>
      <c r="E55" s="59">
        <v>0.06</v>
      </c>
      <c r="F55" s="59">
        <v>5.28</v>
      </c>
      <c r="G55" s="60">
        <v>25.2</v>
      </c>
      <c r="H55" s="61">
        <v>17</v>
      </c>
    </row>
    <row r="56" spans="1:8" ht="15" customHeight="1" x14ac:dyDescent="0.2">
      <c r="A56" s="87"/>
      <c r="B56" s="57" t="s">
        <v>69</v>
      </c>
      <c r="C56" s="58">
        <v>200</v>
      </c>
      <c r="D56" s="59">
        <v>2.72</v>
      </c>
      <c r="E56" s="59">
        <v>4.4000000000000004</v>
      </c>
      <c r="F56" s="59">
        <v>15.22</v>
      </c>
      <c r="G56" s="60">
        <v>120.7</v>
      </c>
      <c r="H56" s="63" t="s">
        <v>68</v>
      </c>
    </row>
    <row r="57" spans="1:8" ht="15" customHeight="1" x14ac:dyDescent="0.2">
      <c r="A57" s="87"/>
      <c r="B57" s="57" t="s">
        <v>150</v>
      </c>
      <c r="C57" s="58">
        <v>90</v>
      </c>
      <c r="D57" s="59">
        <v>10.51</v>
      </c>
      <c r="E57" s="59">
        <v>11.68</v>
      </c>
      <c r="F57" s="59">
        <v>15.98</v>
      </c>
      <c r="G57" s="60">
        <v>235.9</v>
      </c>
      <c r="H57" s="63" t="s">
        <v>70</v>
      </c>
    </row>
    <row r="58" spans="1:8" ht="15" customHeight="1" x14ac:dyDescent="0.2">
      <c r="A58" s="87"/>
      <c r="B58" s="57" t="s">
        <v>72</v>
      </c>
      <c r="C58" s="58">
        <v>150</v>
      </c>
      <c r="D58" s="59">
        <v>10.9</v>
      </c>
      <c r="E58" s="59">
        <v>11.71</v>
      </c>
      <c r="F58" s="59">
        <v>45.91</v>
      </c>
      <c r="G58" s="60">
        <v>256.97000000000003</v>
      </c>
      <c r="H58" s="63" t="s">
        <v>71</v>
      </c>
    </row>
    <row r="59" spans="1:8" ht="15" customHeight="1" x14ac:dyDescent="0.2">
      <c r="A59" s="87"/>
      <c r="B59" s="57" t="s">
        <v>74</v>
      </c>
      <c r="C59" s="58">
        <v>200</v>
      </c>
      <c r="D59" s="59">
        <v>0.14000000000000001</v>
      </c>
      <c r="E59" s="59">
        <v>0.06</v>
      </c>
      <c r="F59" s="59">
        <v>8</v>
      </c>
      <c r="G59" s="60">
        <v>32.700000000000003</v>
      </c>
      <c r="H59" s="63" t="s">
        <v>73</v>
      </c>
    </row>
    <row r="60" spans="1:8" ht="15" customHeight="1" x14ac:dyDescent="0.2">
      <c r="A60" s="87"/>
      <c r="B60" s="57" t="s">
        <v>38</v>
      </c>
      <c r="C60" s="58">
        <v>30</v>
      </c>
      <c r="D60" s="59">
        <v>1.98</v>
      </c>
      <c r="E60" s="59">
        <v>0.27</v>
      </c>
      <c r="F60" s="59">
        <v>11.4</v>
      </c>
      <c r="G60" s="60">
        <v>59.7</v>
      </c>
      <c r="H60" s="61"/>
    </row>
    <row r="61" spans="1:8" ht="15" customHeight="1" x14ac:dyDescent="0.2">
      <c r="A61" s="87"/>
      <c r="B61" s="57" t="s">
        <v>39</v>
      </c>
      <c r="C61" s="58">
        <v>30</v>
      </c>
      <c r="D61" s="59">
        <v>1.98</v>
      </c>
      <c r="E61" s="59">
        <v>0.36</v>
      </c>
      <c r="F61" s="59">
        <v>10.02</v>
      </c>
      <c r="G61" s="60">
        <v>52.2</v>
      </c>
      <c r="H61" s="61"/>
    </row>
    <row r="62" spans="1:8" s="24" customFormat="1" ht="15" customHeight="1" x14ac:dyDescent="0.2">
      <c r="A62" s="87" t="s">
        <v>40</v>
      </c>
      <c r="B62" s="88"/>
      <c r="C62" s="37">
        <f>SUM(C55:C61)</f>
        <v>760</v>
      </c>
      <c r="D62" s="37">
        <f t="shared" ref="D62:G62" si="9">SUM(D55:D61)</f>
        <v>29.130000000000003</v>
      </c>
      <c r="E62" s="37">
        <f t="shared" si="9"/>
        <v>28.54</v>
      </c>
      <c r="F62" s="37">
        <f t="shared" si="9"/>
        <v>111.81</v>
      </c>
      <c r="G62" s="37">
        <f t="shared" si="9"/>
        <v>783.37000000000012</v>
      </c>
      <c r="H62" s="62"/>
    </row>
    <row r="63" spans="1:8" ht="15" customHeight="1" x14ac:dyDescent="0.2">
      <c r="A63" s="87" t="s">
        <v>41</v>
      </c>
      <c r="B63" s="57" t="s">
        <v>75</v>
      </c>
      <c r="C63" s="58">
        <v>200</v>
      </c>
      <c r="D63" s="59">
        <v>0</v>
      </c>
      <c r="E63" s="59">
        <v>0</v>
      </c>
      <c r="F63" s="59">
        <v>17</v>
      </c>
      <c r="G63" s="60">
        <v>80</v>
      </c>
      <c r="H63" s="61">
        <v>614</v>
      </c>
    </row>
    <row r="64" spans="1:8" ht="15" customHeight="1" x14ac:dyDescent="0.2">
      <c r="A64" s="87"/>
      <c r="B64" s="57" t="s">
        <v>76</v>
      </c>
      <c r="C64" s="58">
        <v>100</v>
      </c>
      <c r="D64" s="59">
        <v>10.039999999999999</v>
      </c>
      <c r="E64" s="59">
        <v>11.78</v>
      </c>
      <c r="F64" s="59">
        <v>37.659999999999997</v>
      </c>
      <c r="G64" s="60">
        <v>226.93</v>
      </c>
      <c r="H64" s="61">
        <v>540</v>
      </c>
    </row>
    <row r="65" spans="1:8" s="24" customFormat="1" ht="15" customHeight="1" x14ac:dyDescent="0.2">
      <c r="A65" s="87" t="s">
        <v>46</v>
      </c>
      <c r="B65" s="88"/>
      <c r="C65" s="37">
        <f>SUM(C63:C64)</f>
        <v>300</v>
      </c>
      <c r="D65" s="37">
        <f t="shared" ref="D65:G65" si="10">SUM(D63:D64)</f>
        <v>10.039999999999999</v>
      </c>
      <c r="E65" s="37">
        <f t="shared" si="10"/>
        <v>11.78</v>
      </c>
      <c r="F65" s="37">
        <f t="shared" si="10"/>
        <v>54.66</v>
      </c>
      <c r="G65" s="37">
        <f t="shared" si="10"/>
        <v>306.93</v>
      </c>
      <c r="H65" s="62"/>
    </row>
    <row r="66" spans="1:8" s="24" customFormat="1" ht="15" customHeight="1" thickBot="1" x14ac:dyDescent="0.25">
      <c r="A66" s="83" t="s">
        <v>47</v>
      </c>
      <c r="B66" s="84"/>
      <c r="C66" s="64">
        <f>C65+C62+C54</f>
        <v>1560</v>
      </c>
      <c r="D66" s="64">
        <f t="shared" ref="D66:G66" si="11">D65+D62+D54</f>
        <v>57.540000000000006</v>
      </c>
      <c r="E66" s="64">
        <f t="shared" si="11"/>
        <v>57.89</v>
      </c>
      <c r="F66" s="64">
        <f t="shared" si="11"/>
        <v>256.29000000000002</v>
      </c>
      <c r="G66" s="64">
        <f t="shared" si="11"/>
        <v>1653.2200000000003</v>
      </c>
      <c r="H66" s="65"/>
    </row>
    <row r="67" spans="1:8" s="24" customFormat="1" ht="15" customHeight="1" x14ac:dyDescent="0.2">
      <c r="A67" s="85" t="s">
        <v>77</v>
      </c>
      <c r="B67" s="86"/>
      <c r="C67" s="86"/>
      <c r="D67" s="86"/>
      <c r="E67" s="86"/>
      <c r="F67" s="86"/>
      <c r="G67" s="86"/>
      <c r="H67" s="106"/>
    </row>
    <row r="68" spans="1:8" ht="15" customHeight="1" x14ac:dyDescent="0.2">
      <c r="A68" s="87" t="s">
        <v>25</v>
      </c>
      <c r="B68" s="57" t="s">
        <v>78</v>
      </c>
      <c r="C68" s="58">
        <v>200</v>
      </c>
      <c r="D68" s="59">
        <v>10.4</v>
      </c>
      <c r="E68" s="59">
        <v>14.58</v>
      </c>
      <c r="F68" s="59">
        <v>27.24</v>
      </c>
      <c r="G68" s="60">
        <v>264.44</v>
      </c>
      <c r="H68" s="61">
        <v>266</v>
      </c>
    </row>
    <row r="69" spans="1:8" ht="15" customHeight="1" x14ac:dyDescent="0.2">
      <c r="A69" s="87"/>
      <c r="B69" s="57" t="s">
        <v>79</v>
      </c>
      <c r="C69" s="58">
        <v>100</v>
      </c>
      <c r="D69" s="59">
        <v>8</v>
      </c>
      <c r="E69" s="59">
        <v>3.05</v>
      </c>
      <c r="F69" s="59">
        <v>55.35</v>
      </c>
      <c r="G69" s="60">
        <v>285.27</v>
      </c>
      <c r="H69" s="61">
        <v>564</v>
      </c>
    </row>
    <row r="70" spans="1:8" ht="15" customHeight="1" x14ac:dyDescent="0.2">
      <c r="A70" s="87"/>
      <c r="B70" s="57" t="s">
        <v>28</v>
      </c>
      <c r="C70" s="58">
        <v>200</v>
      </c>
      <c r="D70" s="59">
        <v>0.2</v>
      </c>
      <c r="E70" s="59">
        <v>0.06</v>
      </c>
      <c r="F70" s="59">
        <v>7.06</v>
      </c>
      <c r="G70" s="60">
        <v>28.04</v>
      </c>
      <c r="H70" s="61">
        <v>143</v>
      </c>
    </row>
    <row r="71" spans="1:8" s="24" customFormat="1" ht="15" customHeight="1" x14ac:dyDescent="0.2">
      <c r="A71" s="87" t="s">
        <v>29</v>
      </c>
      <c r="B71" s="88"/>
      <c r="C71" s="37">
        <f>SUM(C68:C70)</f>
        <v>500</v>
      </c>
      <c r="D71" s="37">
        <f t="shared" ref="D71:G71" si="12">SUM(D68:D70)</f>
        <v>18.599999999999998</v>
      </c>
      <c r="E71" s="37">
        <f t="shared" si="12"/>
        <v>17.689999999999998</v>
      </c>
      <c r="F71" s="37">
        <f t="shared" si="12"/>
        <v>89.65</v>
      </c>
      <c r="G71" s="37">
        <f t="shared" si="12"/>
        <v>577.75</v>
      </c>
      <c r="H71" s="62"/>
    </row>
    <row r="72" spans="1:8" ht="15" customHeight="1" x14ac:dyDescent="0.2">
      <c r="A72" s="87" t="s">
        <v>30</v>
      </c>
      <c r="B72" s="57" t="s">
        <v>80</v>
      </c>
      <c r="C72" s="58">
        <v>60</v>
      </c>
      <c r="D72" s="59">
        <v>0.79</v>
      </c>
      <c r="E72" s="59">
        <v>0.06</v>
      </c>
      <c r="F72" s="59">
        <v>4.18</v>
      </c>
      <c r="G72" s="60">
        <v>21.21</v>
      </c>
      <c r="H72" s="61">
        <v>16</v>
      </c>
    </row>
    <row r="73" spans="1:8" ht="27.75" customHeight="1" x14ac:dyDescent="0.2">
      <c r="A73" s="87"/>
      <c r="B73" s="57" t="s">
        <v>81</v>
      </c>
      <c r="C73" s="58">
        <v>200</v>
      </c>
      <c r="D73" s="59">
        <v>3.42</v>
      </c>
      <c r="E73" s="59">
        <v>2.58</v>
      </c>
      <c r="F73" s="59">
        <v>20.04</v>
      </c>
      <c r="G73" s="60">
        <v>187.23</v>
      </c>
      <c r="H73" s="61">
        <v>147</v>
      </c>
    </row>
    <row r="74" spans="1:8" ht="15" customHeight="1" x14ac:dyDescent="0.2">
      <c r="A74" s="87"/>
      <c r="B74" s="57" t="s">
        <v>82</v>
      </c>
      <c r="C74" s="58">
        <v>240</v>
      </c>
      <c r="D74" s="59">
        <v>18.77</v>
      </c>
      <c r="E74" s="59">
        <v>24.87</v>
      </c>
      <c r="F74" s="59">
        <v>55.23</v>
      </c>
      <c r="G74" s="60">
        <v>420.6</v>
      </c>
      <c r="H74" s="61">
        <v>407</v>
      </c>
    </row>
    <row r="75" spans="1:8" ht="15" customHeight="1" x14ac:dyDescent="0.2">
      <c r="A75" s="87"/>
      <c r="B75" s="57" t="s">
        <v>37</v>
      </c>
      <c r="C75" s="58">
        <v>200</v>
      </c>
      <c r="D75" s="59">
        <v>0.08</v>
      </c>
      <c r="E75" s="59">
        <v>0</v>
      </c>
      <c r="F75" s="59">
        <v>10.62</v>
      </c>
      <c r="G75" s="60">
        <v>40.44</v>
      </c>
      <c r="H75" s="61">
        <v>508</v>
      </c>
    </row>
    <row r="76" spans="1:8" ht="15" customHeight="1" x14ac:dyDescent="0.2">
      <c r="A76" s="87"/>
      <c r="B76" s="57" t="s">
        <v>38</v>
      </c>
      <c r="C76" s="58">
        <v>30</v>
      </c>
      <c r="D76" s="59">
        <v>1.98</v>
      </c>
      <c r="E76" s="59">
        <v>0.27</v>
      </c>
      <c r="F76" s="59">
        <v>11.4</v>
      </c>
      <c r="G76" s="60">
        <v>59.7</v>
      </c>
      <c r="H76" s="63"/>
    </row>
    <row r="77" spans="1:8" ht="15" customHeight="1" x14ac:dyDescent="0.2">
      <c r="A77" s="87"/>
      <c r="B77" s="57" t="s">
        <v>39</v>
      </c>
      <c r="C77" s="58">
        <v>30</v>
      </c>
      <c r="D77" s="59">
        <v>1.98</v>
      </c>
      <c r="E77" s="59">
        <v>0.36</v>
      </c>
      <c r="F77" s="59">
        <v>10.02</v>
      </c>
      <c r="G77" s="60">
        <v>52.2</v>
      </c>
      <c r="H77" s="63"/>
    </row>
    <row r="78" spans="1:8" s="24" customFormat="1" ht="15" customHeight="1" x14ac:dyDescent="0.2">
      <c r="A78" s="87" t="s">
        <v>40</v>
      </c>
      <c r="B78" s="88"/>
      <c r="C78" s="37">
        <f>SUM(C72:C77)</f>
        <v>760</v>
      </c>
      <c r="D78" s="37">
        <f t="shared" ref="D78:F78" si="13">SUM(D72:D77)</f>
        <v>27.02</v>
      </c>
      <c r="E78" s="37">
        <f t="shared" si="13"/>
        <v>28.14</v>
      </c>
      <c r="F78" s="37">
        <f t="shared" si="13"/>
        <v>111.49</v>
      </c>
      <c r="G78" s="37">
        <f>SUM(G72:G77)</f>
        <v>781.38000000000011</v>
      </c>
      <c r="H78" s="62"/>
    </row>
    <row r="79" spans="1:8" ht="15" customHeight="1" x14ac:dyDescent="0.2">
      <c r="A79" s="87" t="s">
        <v>41</v>
      </c>
      <c r="B79" s="57" t="s">
        <v>84</v>
      </c>
      <c r="C79" s="58">
        <v>200</v>
      </c>
      <c r="D79" s="59">
        <v>0.2</v>
      </c>
      <c r="E79" s="59">
        <v>0.2</v>
      </c>
      <c r="F79" s="59">
        <v>11.88</v>
      </c>
      <c r="G79" s="60">
        <v>50.04</v>
      </c>
      <c r="H79" s="63" t="s">
        <v>83</v>
      </c>
    </row>
    <row r="80" spans="1:8" ht="15" customHeight="1" x14ac:dyDescent="0.2">
      <c r="A80" s="87"/>
      <c r="B80" s="57" t="s">
        <v>86</v>
      </c>
      <c r="C80" s="58">
        <v>100</v>
      </c>
      <c r="D80" s="59">
        <v>10.92</v>
      </c>
      <c r="E80" s="59">
        <v>11.56</v>
      </c>
      <c r="F80" s="59">
        <v>40.61</v>
      </c>
      <c r="G80" s="60">
        <v>306.49</v>
      </c>
      <c r="H80" s="63" t="s">
        <v>85</v>
      </c>
    </row>
    <row r="81" spans="1:8" s="24" customFormat="1" ht="15" customHeight="1" x14ac:dyDescent="0.2">
      <c r="A81" s="87" t="s">
        <v>46</v>
      </c>
      <c r="B81" s="88"/>
      <c r="C81" s="37">
        <f>SUM(C79:C80)</f>
        <v>300</v>
      </c>
      <c r="D81" s="37">
        <f t="shared" ref="D81:G81" si="14">SUM(D79:D80)</f>
        <v>11.12</v>
      </c>
      <c r="E81" s="37">
        <f t="shared" si="14"/>
        <v>11.76</v>
      </c>
      <c r="F81" s="37">
        <f t="shared" si="14"/>
        <v>52.49</v>
      </c>
      <c r="G81" s="37">
        <f t="shared" si="14"/>
        <v>356.53000000000003</v>
      </c>
      <c r="H81" s="62"/>
    </row>
    <row r="82" spans="1:8" s="24" customFormat="1" ht="15" customHeight="1" thickBot="1" x14ac:dyDescent="0.25">
      <c r="A82" s="83" t="s">
        <v>47</v>
      </c>
      <c r="B82" s="84"/>
      <c r="C82" s="64">
        <f>C81+C78+C71</f>
        <v>1560</v>
      </c>
      <c r="D82" s="64">
        <f t="shared" ref="D82:G82" si="15">D81+D78+D71</f>
        <v>56.739999999999995</v>
      </c>
      <c r="E82" s="64">
        <f t="shared" si="15"/>
        <v>57.589999999999996</v>
      </c>
      <c r="F82" s="64">
        <f t="shared" si="15"/>
        <v>253.63</v>
      </c>
      <c r="G82" s="64">
        <f t="shared" si="15"/>
        <v>1715.66</v>
      </c>
      <c r="H82" s="65"/>
    </row>
    <row r="83" spans="1:8" s="24" customFormat="1" ht="15" customHeight="1" x14ac:dyDescent="0.2">
      <c r="A83" s="85" t="s">
        <v>87</v>
      </c>
      <c r="B83" s="86"/>
      <c r="C83" s="86"/>
      <c r="D83" s="86"/>
      <c r="E83" s="86"/>
      <c r="F83" s="86"/>
      <c r="G83" s="86"/>
      <c r="H83" s="106"/>
    </row>
    <row r="84" spans="1:8" ht="15" customHeight="1" x14ac:dyDescent="0.2">
      <c r="A84" s="87" t="s">
        <v>25</v>
      </c>
      <c r="B84" s="57" t="s">
        <v>88</v>
      </c>
      <c r="C84" s="58">
        <v>200</v>
      </c>
      <c r="D84" s="59">
        <v>10.08</v>
      </c>
      <c r="E84" s="59">
        <v>15.46</v>
      </c>
      <c r="F84" s="59">
        <v>28.6</v>
      </c>
      <c r="G84" s="60">
        <v>240.16</v>
      </c>
      <c r="H84" s="61">
        <v>267</v>
      </c>
    </row>
    <row r="85" spans="1:8" ht="15" customHeight="1" x14ac:dyDescent="0.2">
      <c r="A85" s="87"/>
      <c r="B85" s="57" t="s">
        <v>27</v>
      </c>
      <c r="C85" s="58">
        <v>100</v>
      </c>
      <c r="D85" s="59">
        <v>7.24</v>
      </c>
      <c r="E85" s="59">
        <v>2.76</v>
      </c>
      <c r="F85" s="59">
        <v>53.31</v>
      </c>
      <c r="G85" s="60">
        <v>270.95</v>
      </c>
      <c r="H85" s="61">
        <v>574</v>
      </c>
    </row>
    <row r="86" spans="1:8" ht="15" customHeight="1" x14ac:dyDescent="0.2">
      <c r="A86" s="87"/>
      <c r="B86" s="57" t="s">
        <v>51</v>
      </c>
      <c r="C86" s="58">
        <v>200</v>
      </c>
      <c r="D86" s="59">
        <v>0.24</v>
      </c>
      <c r="E86" s="59">
        <v>0</v>
      </c>
      <c r="F86" s="59">
        <v>7.14</v>
      </c>
      <c r="G86" s="60">
        <v>29.8</v>
      </c>
      <c r="H86" s="61">
        <v>144</v>
      </c>
    </row>
    <row r="87" spans="1:8" s="24" customFormat="1" ht="15" customHeight="1" x14ac:dyDescent="0.2">
      <c r="A87" s="87" t="s">
        <v>29</v>
      </c>
      <c r="B87" s="88"/>
      <c r="C87" s="37">
        <f>SUM(C84:C86)</f>
        <v>500</v>
      </c>
      <c r="D87" s="37">
        <f t="shared" ref="D87:G87" si="16">SUM(D84:D86)</f>
        <v>17.559999999999999</v>
      </c>
      <c r="E87" s="37">
        <f t="shared" si="16"/>
        <v>18.22</v>
      </c>
      <c r="F87" s="37">
        <f t="shared" si="16"/>
        <v>89.05</v>
      </c>
      <c r="G87" s="37">
        <f t="shared" si="16"/>
        <v>540.91</v>
      </c>
      <c r="H87" s="62"/>
    </row>
    <row r="88" spans="1:8" ht="15" customHeight="1" x14ac:dyDescent="0.2">
      <c r="A88" s="87" t="s">
        <v>30</v>
      </c>
      <c r="B88" s="57" t="s">
        <v>31</v>
      </c>
      <c r="C88" s="58">
        <v>60</v>
      </c>
      <c r="D88" s="59">
        <v>0.89</v>
      </c>
      <c r="E88" s="59">
        <v>1.57</v>
      </c>
      <c r="F88" s="59">
        <v>5.92</v>
      </c>
      <c r="G88" s="60">
        <v>41.24</v>
      </c>
      <c r="H88" s="61">
        <v>119</v>
      </c>
    </row>
    <row r="89" spans="1:8" ht="15" customHeight="1" x14ac:dyDescent="0.2">
      <c r="A89" s="87"/>
      <c r="B89" s="57" t="s">
        <v>90</v>
      </c>
      <c r="C89" s="58">
        <v>200</v>
      </c>
      <c r="D89" s="59">
        <v>6.78</v>
      </c>
      <c r="E89" s="59">
        <v>5.5</v>
      </c>
      <c r="F89" s="59">
        <v>8.4600000000000009</v>
      </c>
      <c r="G89" s="60">
        <v>96.23</v>
      </c>
      <c r="H89" s="63" t="s">
        <v>89</v>
      </c>
    </row>
    <row r="90" spans="1:8" ht="15" customHeight="1" x14ac:dyDescent="0.2">
      <c r="A90" s="87"/>
      <c r="B90" s="57" t="s">
        <v>91</v>
      </c>
      <c r="C90" s="58">
        <v>240</v>
      </c>
      <c r="D90" s="59">
        <v>16.52</v>
      </c>
      <c r="E90" s="59">
        <v>21.54</v>
      </c>
      <c r="F90" s="59">
        <v>66.3</v>
      </c>
      <c r="G90" s="60">
        <v>497.23</v>
      </c>
      <c r="H90" s="61">
        <v>265</v>
      </c>
    </row>
    <row r="91" spans="1:8" ht="15" customHeight="1" x14ac:dyDescent="0.2">
      <c r="A91" s="87"/>
      <c r="B91" s="57" t="s">
        <v>57</v>
      </c>
      <c r="C91" s="58">
        <v>200</v>
      </c>
      <c r="D91" s="59">
        <v>0.22</v>
      </c>
      <c r="E91" s="59">
        <v>0.1</v>
      </c>
      <c r="F91" s="59">
        <v>10.119999999999999</v>
      </c>
      <c r="G91" s="60">
        <v>41.8</v>
      </c>
      <c r="H91" s="61">
        <v>519</v>
      </c>
    </row>
    <row r="92" spans="1:8" ht="15" customHeight="1" x14ac:dyDescent="0.2">
      <c r="A92" s="87"/>
      <c r="B92" s="57" t="s">
        <v>38</v>
      </c>
      <c r="C92" s="58">
        <v>30</v>
      </c>
      <c r="D92" s="59">
        <v>1.98</v>
      </c>
      <c r="E92" s="59">
        <v>0.27</v>
      </c>
      <c r="F92" s="59">
        <v>11.4</v>
      </c>
      <c r="G92" s="60">
        <v>59.7</v>
      </c>
      <c r="H92" s="63"/>
    </row>
    <row r="93" spans="1:8" ht="15" customHeight="1" x14ac:dyDescent="0.2">
      <c r="A93" s="87"/>
      <c r="B93" s="57" t="s">
        <v>39</v>
      </c>
      <c r="C93" s="58">
        <v>30</v>
      </c>
      <c r="D93" s="59">
        <v>1.98</v>
      </c>
      <c r="E93" s="59">
        <v>0.36</v>
      </c>
      <c r="F93" s="59">
        <v>10.02</v>
      </c>
      <c r="G93" s="60">
        <v>52.2</v>
      </c>
      <c r="H93" s="63"/>
    </row>
    <row r="94" spans="1:8" s="24" customFormat="1" ht="15" customHeight="1" x14ac:dyDescent="0.2">
      <c r="A94" s="87" t="s">
        <v>40</v>
      </c>
      <c r="B94" s="88"/>
      <c r="C94" s="37">
        <f>SUM(C88:C93)</f>
        <v>760</v>
      </c>
      <c r="D94" s="37">
        <f t="shared" ref="D94:G94" si="17">SUM(D88:D93)</f>
        <v>28.369999999999997</v>
      </c>
      <c r="E94" s="37">
        <f t="shared" si="17"/>
        <v>29.34</v>
      </c>
      <c r="F94" s="37">
        <f t="shared" si="17"/>
        <v>112.22</v>
      </c>
      <c r="G94" s="37">
        <f t="shared" si="17"/>
        <v>788.40000000000009</v>
      </c>
      <c r="H94" s="62"/>
    </row>
    <row r="95" spans="1:8" ht="15" customHeight="1" x14ac:dyDescent="0.2">
      <c r="A95" s="87" t="s">
        <v>41</v>
      </c>
      <c r="B95" s="57" t="s">
        <v>93</v>
      </c>
      <c r="C95" s="58">
        <v>200</v>
      </c>
      <c r="D95" s="59">
        <v>0.26</v>
      </c>
      <c r="E95" s="59">
        <v>0.02</v>
      </c>
      <c r="F95" s="59">
        <v>8.06</v>
      </c>
      <c r="G95" s="60">
        <v>33.22</v>
      </c>
      <c r="H95" s="63" t="s">
        <v>92</v>
      </c>
    </row>
    <row r="96" spans="1:8" ht="15" customHeight="1" x14ac:dyDescent="0.2">
      <c r="A96" s="87"/>
      <c r="B96" s="57" t="s">
        <v>95</v>
      </c>
      <c r="C96" s="58">
        <v>100</v>
      </c>
      <c r="D96" s="59">
        <v>11.26</v>
      </c>
      <c r="E96" s="59">
        <v>12.3</v>
      </c>
      <c r="F96" s="59">
        <v>42.03</v>
      </c>
      <c r="G96" s="60">
        <v>267.3</v>
      </c>
      <c r="H96" s="63" t="s">
        <v>94</v>
      </c>
    </row>
    <row r="97" spans="1:8" s="24" customFormat="1" ht="15" customHeight="1" x14ac:dyDescent="0.2">
      <c r="A97" s="87" t="s">
        <v>46</v>
      </c>
      <c r="B97" s="88"/>
      <c r="C97" s="37">
        <f>SUM(C95:C96)</f>
        <v>300</v>
      </c>
      <c r="D97" s="37">
        <f t="shared" ref="D97:G97" si="18">SUM(D95:D96)</f>
        <v>11.52</v>
      </c>
      <c r="E97" s="37">
        <f t="shared" si="18"/>
        <v>12.32</v>
      </c>
      <c r="F97" s="37">
        <f t="shared" si="18"/>
        <v>50.09</v>
      </c>
      <c r="G97" s="37">
        <f t="shared" si="18"/>
        <v>300.52</v>
      </c>
      <c r="H97" s="62"/>
    </row>
    <row r="98" spans="1:8" s="24" customFormat="1" ht="15" customHeight="1" thickBot="1" x14ac:dyDescent="0.25">
      <c r="A98" s="83" t="s">
        <v>47</v>
      </c>
      <c r="B98" s="84"/>
      <c r="C98" s="64">
        <f>C97+C94+C87</f>
        <v>1560</v>
      </c>
      <c r="D98" s="64">
        <f t="shared" ref="D98:G98" si="19">D97+D94+D87</f>
        <v>57.45</v>
      </c>
      <c r="E98" s="64">
        <f t="shared" si="19"/>
        <v>59.879999999999995</v>
      </c>
      <c r="F98" s="64">
        <f t="shared" si="19"/>
        <v>251.36</v>
      </c>
      <c r="G98" s="64">
        <f t="shared" si="19"/>
        <v>1629.83</v>
      </c>
      <c r="H98" s="65"/>
    </row>
    <row r="99" spans="1:8" s="24" customFormat="1" ht="15" customHeight="1" x14ac:dyDescent="0.2">
      <c r="A99" s="85" t="s">
        <v>96</v>
      </c>
      <c r="B99" s="86"/>
      <c r="C99" s="86"/>
      <c r="D99" s="86"/>
      <c r="E99" s="86"/>
      <c r="F99" s="86"/>
      <c r="G99" s="86"/>
      <c r="H99" s="106"/>
    </row>
    <row r="100" spans="1:8" ht="15" customHeight="1" x14ac:dyDescent="0.2">
      <c r="A100" s="87" t="s">
        <v>25</v>
      </c>
      <c r="B100" s="57" t="s">
        <v>97</v>
      </c>
      <c r="C100" s="58">
        <v>200</v>
      </c>
      <c r="D100" s="59">
        <v>8.74</v>
      </c>
      <c r="E100" s="59">
        <v>13.76</v>
      </c>
      <c r="F100" s="59">
        <v>17.46</v>
      </c>
      <c r="G100" s="60">
        <v>192.6</v>
      </c>
      <c r="H100" s="61">
        <v>165</v>
      </c>
    </row>
    <row r="101" spans="1:8" ht="15" customHeight="1" x14ac:dyDescent="0.2">
      <c r="A101" s="87"/>
      <c r="B101" s="57" t="s">
        <v>98</v>
      </c>
      <c r="C101" s="58">
        <v>100</v>
      </c>
      <c r="D101" s="59">
        <v>8.25</v>
      </c>
      <c r="E101" s="59">
        <v>4.37</v>
      </c>
      <c r="F101" s="59">
        <v>54.77</v>
      </c>
      <c r="G101" s="60">
        <v>295.83</v>
      </c>
      <c r="H101" s="61">
        <v>563</v>
      </c>
    </row>
    <row r="102" spans="1:8" ht="15" customHeight="1" x14ac:dyDescent="0.2">
      <c r="A102" s="87"/>
      <c r="B102" s="57" t="s">
        <v>66</v>
      </c>
      <c r="C102" s="58">
        <v>200</v>
      </c>
      <c r="D102" s="59">
        <v>0.26</v>
      </c>
      <c r="E102" s="59">
        <v>0.06</v>
      </c>
      <c r="F102" s="59">
        <v>8.9</v>
      </c>
      <c r="G102" s="60">
        <v>36.92</v>
      </c>
      <c r="H102" s="63" t="s">
        <v>65</v>
      </c>
    </row>
    <row r="103" spans="1:8" s="24" customFormat="1" ht="15" customHeight="1" x14ac:dyDescent="0.2">
      <c r="A103" s="87" t="s">
        <v>29</v>
      </c>
      <c r="B103" s="88"/>
      <c r="C103" s="37">
        <f>SUM(C100:C102)</f>
        <v>500</v>
      </c>
      <c r="D103" s="37">
        <f t="shared" ref="D103:G103" si="20">SUM(D100:D102)</f>
        <v>17.250000000000004</v>
      </c>
      <c r="E103" s="37">
        <f t="shared" si="20"/>
        <v>18.189999999999998</v>
      </c>
      <c r="F103" s="37">
        <f t="shared" si="20"/>
        <v>81.13000000000001</v>
      </c>
      <c r="G103" s="37">
        <f t="shared" si="20"/>
        <v>525.34999999999991</v>
      </c>
      <c r="H103" s="62"/>
    </row>
    <row r="104" spans="1:8" ht="15" customHeight="1" x14ac:dyDescent="0.2">
      <c r="A104" s="87" t="s">
        <v>30</v>
      </c>
      <c r="B104" s="57" t="s">
        <v>52</v>
      </c>
      <c r="C104" s="58">
        <v>60</v>
      </c>
      <c r="D104" s="59">
        <v>0.72</v>
      </c>
      <c r="E104" s="59">
        <v>4.2</v>
      </c>
      <c r="F104" s="59">
        <v>4.4400000000000004</v>
      </c>
      <c r="G104" s="60">
        <v>58.2</v>
      </c>
      <c r="H104" s="61">
        <v>115</v>
      </c>
    </row>
    <row r="105" spans="1:8" ht="15" customHeight="1" x14ac:dyDescent="0.2">
      <c r="A105" s="87"/>
      <c r="B105" s="57" t="s">
        <v>100</v>
      </c>
      <c r="C105" s="58">
        <v>200</v>
      </c>
      <c r="D105" s="59">
        <v>1.88</v>
      </c>
      <c r="E105" s="59">
        <v>3.88</v>
      </c>
      <c r="F105" s="59">
        <v>12</v>
      </c>
      <c r="G105" s="60">
        <v>156.30000000000001</v>
      </c>
      <c r="H105" s="63" t="s">
        <v>99</v>
      </c>
    </row>
    <row r="106" spans="1:8" ht="15" customHeight="1" x14ac:dyDescent="0.2">
      <c r="A106" s="87"/>
      <c r="B106" s="57" t="s">
        <v>54</v>
      </c>
      <c r="C106" s="58">
        <v>90</v>
      </c>
      <c r="D106" s="59">
        <v>14.22</v>
      </c>
      <c r="E106" s="59">
        <v>14.24</v>
      </c>
      <c r="F106" s="59">
        <v>36.93</v>
      </c>
      <c r="G106" s="60">
        <v>195.99</v>
      </c>
      <c r="H106" s="61">
        <v>343</v>
      </c>
    </row>
    <row r="107" spans="1:8" ht="15" customHeight="1" x14ac:dyDescent="0.2">
      <c r="A107" s="87"/>
      <c r="B107" s="57" t="s">
        <v>101</v>
      </c>
      <c r="C107" s="58">
        <v>150</v>
      </c>
      <c r="D107" s="59">
        <v>8.64</v>
      </c>
      <c r="E107" s="59">
        <v>3.91</v>
      </c>
      <c r="F107" s="59">
        <v>38.85</v>
      </c>
      <c r="G107" s="60">
        <v>225.67</v>
      </c>
      <c r="H107" s="61">
        <v>237</v>
      </c>
    </row>
    <row r="108" spans="1:8" ht="15" customHeight="1" x14ac:dyDescent="0.2">
      <c r="A108" s="87"/>
      <c r="B108" s="57" t="s">
        <v>74</v>
      </c>
      <c r="C108" s="58">
        <v>200</v>
      </c>
      <c r="D108" s="59">
        <v>0.14000000000000001</v>
      </c>
      <c r="E108" s="59">
        <v>0.06</v>
      </c>
      <c r="F108" s="59">
        <v>8</v>
      </c>
      <c r="G108" s="60">
        <v>32.700000000000003</v>
      </c>
      <c r="H108" s="63" t="s">
        <v>73</v>
      </c>
    </row>
    <row r="109" spans="1:8" ht="15" customHeight="1" x14ac:dyDescent="0.2">
      <c r="A109" s="87"/>
      <c r="B109" s="57" t="s">
        <v>38</v>
      </c>
      <c r="C109" s="58">
        <v>30</v>
      </c>
      <c r="D109" s="59">
        <v>1.98</v>
      </c>
      <c r="E109" s="59">
        <v>0.27</v>
      </c>
      <c r="F109" s="59">
        <v>11.4</v>
      </c>
      <c r="G109" s="60">
        <v>59.7</v>
      </c>
      <c r="H109" s="61"/>
    </row>
    <row r="110" spans="1:8" ht="15" customHeight="1" x14ac:dyDescent="0.2">
      <c r="A110" s="87"/>
      <c r="B110" s="57" t="s">
        <v>39</v>
      </c>
      <c r="C110" s="58">
        <v>30</v>
      </c>
      <c r="D110" s="59">
        <v>1.98</v>
      </c>
      <c r="E110" s="59">
        <v>0.36</v>
      </c>
      <c r="F110" s="59">
        <v>10.02</v>
      </c>
      <c r="G110" s="60">
        <v>52.2</v>
      </c>
      <c r="H110" s="61"/>
    </row>
    <row r="111" spans="1:8" s="24" customFormat="1" ht="15" customHeight="1" x14ac:dyDescent="0.2">
      <c r="A111" s="87" t="s">
        <v>40</v>
      </c>
      <c r="B111" s="88"/>
      <c r="C111" s="37">
        <f>SUM(C104:C110)</f>
        <v>760</v>
      </c>
      <c r="D111" s="37">
        <f t="shared" ref="D111:G111" si="21">SUM(D104:D110)</f>
        <v>29.560000000000002</v>
      </c>
      <c r="E111" s="37">
        <f t="shared" si="21"/>
        <v>26.919999999999998</v>
      </c>
      <c r="F111" s="37">
        <f t="shared" si="21"/>
        <v>121.64</v>
      </c>
      <c r="G111" s="37">
        <f t="shared" si="21"/>
        <v>780.7600000000001</v>
      </c>
      <c r="H111" s="62"/>
    </row>
    <row r="112" spans="1:8" ht="15" customHeight="1" x14ac:dyDescent="0.2">
      <c r="A112" s="87" t="s">
        <v>41</v>
      </c>
      <c r="B112" s="57" t="s">
        <v>37</v>
      </c>
      <c r="C112" s="58">
        <v>200</v>
      </c>
      <c r="D112" s="59">
        <v>0.08</v>
      </c>
      <c r="E112" s="59">
        <v>0</v>
      </c>
      <c r="F112" s="59">
        <v>10.62</v>
      </c>
      <c r="G112" s="60">
        <v>40.44</v>
      </c>
      <c r="H112" s="61">
        <v>508</v>
      </c>
    </row>
    <row r="113" spans="1:8" ht="15" customHeight="1" x14ac:dyDescent="0.2">
      <c r="A113" s="87"/>
      <c r="B113" s="57" t="s">
        <v>102</v>
      </c>
      <c r="C113" s="58">
        <v>100</v>
      </c>
      <c r="D113" s="59">
        <v>11.23</v>
      </c>
      <c r="E113" s="59">
        <v>11.8</v>
      </c>
      <c r="F113" s="59">
        <v>41.49</v>
      </c>
      <c r="G113" s="60">
        <v>303.45999999999998</v>
      </c>
      <c r="H113" s="61">
        <v>573</v>
      </c>
    </row>
    <row r="114" spans="1:8" s="24" customFormat="1" ht="15" customHeight="1" x14ac:dyDescent="0.2">
      <c r="A114" s="87" t="s">
        <v>46</v>
      </c>
      <c r="B114" s="88"/>
      <c r="C114" s="37">
        <f>SUM(C112:C113)</f>
        <v>300</v>
      </c>
      <c r="D114" s="37">
        <f t="shared" ref="D114:F114" si="22">SUM(D112:D113)</f>
        <v>11.31</v>
      </c>
      <c r="E114" s="37">
        <f t="shared" si="22"/>
        <v>11.8</v>
      </c>
      <c r="F114" s="37">
        <f t="shared" si="22"/>
        <v>52.11</v>
      </c>
      <c r="G114" s="37">
        <f>SUM(G112:G113)</f>
        <v>343.9</v>
      </c>
      <c r="H114" s="62"/>
    </row>
    <row r="115" spans="1:8" s="24" customFormat="1" ht="15" customHeight="1" thickBot="1" x14ac:dyDescent="0.25">
      <c r="A115" s="83" t="s">
        <v>47</v>
      </c>
      <c r="B115" s="84"/>
      <c r="C115" s="64">
        <f>C114+C111+C103</f>
        <v>1560</v>
      </c>
      <c r="D115" s="64">
        <f t="shared" ref="D115:G115" si="23">D114+D111+D103</f>
        <v>58.120000000000005</v>
      </c>
      <c r="E115" s="64">
        <f t="shared" si="23"/>
        <v>56.91</v>
      </c>
      <c r="F115" s="64">
        <f t="shared" si="23"/>
        <v>254.88</v>
      </c>
      <c r="G115" s="64">
        <f t="shared" si="23"/>
        <v>1650.01</v>
      </c>
      <c r="H115" s="65"/>
    </row>
    <row r="116" spans="1:8" s="24" customFormat="1" ht="15" customHeight="1" x14ac:dyDescent="0.2">
      <c r="A116" s="85" t="s">
        <v>103</v>
      </c>
      <c r="B116" s="86"/>
      <c r="C116" s="86"/>
      <c r="D116" s="86"/>
      <c r="E116" s="86"/>
      <c r="F116" s="86"/>
      <c r="G116" s="86"/>
      <c r="H116" s="106"/>
    </row>
    <row r="117" spans="1:8" ht="15" customHeight="1" x14ac:dyDescent="0.2">
      <c r="A117" s="87" t="s">
        <v>25</v>
      </c>
      <c r="B117" s="57" t="s">
        <v>26</v>
      </c>
      <c r="C117" s="58">
        <v>200</v>
      </c>
      <c r="D117" s="59">
        <v>9.76</v>
      </c>
      <c r="E117" s="59">
        <v>15.58</v>
      </c>
      <c r="F117" s="59">
        <v>30.98</v>
      </c>
      <c r="G117" s="60">
        <v>223.16</v>
      </c>
      <c r="H117" s="61">
        <v>268</v>
      </c>
    </row>
    <row r="118" spans="1:8" ht="15" customHeight="1" x14ac:dyDescent="0.2">
      <c r="A118" s="87"/>
      <c r="B118" s="57" t="s">
        <v>64</v>
      </c>
      <c r="C118" s="58">
        <v>100</v>
      </c>
      <c r="D118" s="59">
        <v>7.59</v>
      </c>
      <c r="E118" s="59">
        <v>3.41</v>
      </c>
      <c r="F118" s="59">
        <v>53.82</v>
      </c>
      <c r="G118" s="60">
        <v>280.33999999999997</v>
      </c>
      <c r="H118" s="61">
        <v>270</v>
      </c>
    </row>
    <row r="119" spans="1:8" ht="15" customHeight="1" x14ac:dyDescent="0.2">
      <c r="A119" s="87"/>
      <c r="B119" s="57" t="s">
        <v>28</v>
      </c>
      <c r="C119" s="58">
        <v>200</v>
      </c>
      <c r="D119" s="59">
        <v>0.2</v>
      </c>
      <c r="E119" s="59">
        <v>0.06</v>
      </c>
      <c r="F119" s="59">
        <v>7.06</v>
      </c>
      <c r="G119" s="60">
        <v>28.04</v>
      </c>
      <c r="H119" s="61">
        <v>143</v>
      </c>
    </row>
    <row r="120" spans="1:8" s="24" customFormat="1" ht="15" customHeight="1" x14ac:dyDescent="0.2">
      <c r="A120" s="87" t="s">
        <v>29</v>
      </c>
      <c r="B120" s="88"/>
      <c r="C120" s="37">
        <f>SUM(C117:C119)</f>
        <v>500</v>
      </c>
      <c r="D120" s="37">
        <f t="shared" ref="D120:G120" si="24">SUM(D117:D119)</f>
        <v>17.55</v>
      </c>
      <c r="E120" s="37">
        <f t="shared" si="24"/>
        <v>19.05</v>
      </c>
      <c r="F120" s="37">
        <f t="shared" si="24"/>
        <v>91.86</v>
      </c>
      <c r="G120" s="37">
        <f t="shared" si="24"/>
        <v>531.54</v>
      </c>
      <c r="H120" s="62"/>
    </row>
    <row r="121" spans="1:8" ht="15" customHeight="1" x14ac:dyDescent="0.2">
      <c r="A121" s="87" t="s">
        <v>30</v>
      </c>
      <c r="B121" s="57" t="s">
        <v>80</v>
      </c>
      <c r="C121" s="58">
        <v>60</v>
      </c>
      <c r="D121" s="59">
        <v>0.79</v>
      </c>
      <c r="E121" s="59">
        <v>0.06</v>
      </c>
      <c r="F121" s="59">
        <v>4.18</v>
      </c>
      <c r="G121" s="60">
        <v>21.21</v>
      </c>
      <c r="H121" s="61">
        <v>16</v>
      </c>
    </row>
    <row r="122" spans="1:8" ht="15" customHeight="1" x14ac:dyDescent="0.2">
      <c r="A122" s="87"/>
      <c r="B122" s="57" t="s">
        <v>105</v>
      </c>
      <c r="C122" s="58">
        <v>200</v>
      </c>
      <c r="D122" s="59">
        <v>2.12</v>
      </c>
      <c r="E122" s="59">
        <v>3.2</v>
      </c>
      <c r="F122" s="59">
        <v>8.7799999999999994</v>
      </c>
      <c r="G122" s="60">
        <v>132.62</v>
      </c>
      <c r="H122" s="63" t="s">
        <v>104</v>
      </c>
    </row>
    <row r="123" spans="1:8" ht="15" customHeight="1" x14ac:dyDescent="0.2">
      <c r="A123" s="87"/>
      <c r="B123" s="57" t="s">
        <v>107</v>
      </c>
      <c r="C123" s="58">
        <v>90</v>
      </c>
      <c r="D123" s="59">
        <v>15.26</v>
      </c>
      <c r="E123" s="59">
        <v>22.59</v>
      </c>
      <c r="F123" s="59">
        <v>32.94</v>
      </c>
      <c r="G123" s="60">
        <v>279.32</v>
      </c>
      <c r="H123" s="63" t="s">
        <v>106</v>
      </c>
    </row>
    <row r="124" spans="1:8" ht="15" customHeight="1" x14ac:dyDescent="0.2">
      <c r="A124" s="87"/>
      <c r="B124" s="57" t="s">
        <v>108</v>
      </c>
      <c r="C124" s="58">
        <v>150</v>
      </c>
      <c r="D124" s="59">
        <v>5.65</v>
      </c>
      <c r="E124" s="59">
        <v>2.5</v>
      </c>
      <c r="F124" s="59">
        <v>35.590000000000003</v>
      </c>
      <c r="G124" s="60">
        <v>191.4</v>
      </c>
      <c r="H124" s="61">
        <v>291</v>
      </c>
    </row>
    <row r="125" spans="1:8" ht="15" customHeight="1" x14ac:dyDescent="0.2">
      <c r="A125" s="87"/>
      <c r="B125" s="57" t="s">
        <v>37</v>
      </c>
      <c r="C125" s="58">
        <v>200</v>
      </c>
      <c r="D125" s="59">
        <v>0.08</v>
      </c>
      <c r="E125" s="59">
        <v>0</v>
      </c>
      <c r="F125" s="59">
        <v>10.62</v>
      </c>
      <c r="G125" s="60">
        <v>40.44</v>
      </c>
      <c r="H125" s="61">
        <v>508</v>
      </c>
    </row>
    <row r="126" spans="1:8" ht="15" customHeight="1" x14ac:dyDescent="0.2">
      <c r="A126" s="87"/>
      <c r="B126" s="57" t="s">
        <v>38</v>
      </c>
      <c r="C126" s="58">
        <v>30</v>
      </c>
      <c r="D126" s="59">
        <v>1.98</v>
      </c>
      <c r="E126" s="59">
        <v>0.27</v>
      </c>
      <c r="F126" s="59">
        <v>11.4</v>
      </c>
      <c r="G126" s="60">
        <v>59.7</v>
      </c>
      <c r="H126" s="61"/>
    </row>
    <row r="127" spans="1:8" ht="15" customHeight="1" x14ac:dyDescent="0.2">
      <c r="A127" s="87"/>
      <c r="B127" s="57" t="s">
        <v>39</v>
      </c>
      <c r="C127" s="58">
        <v>30</v>
      </c>
      <c r="D127" s="59">
        <v>1.98</v>
      </c>
      <c r="E127" s="59">
        <v>0.36</v>
      </c>
      <c r="F127" s="59">
        <v>10.02</v>
      </c>
      <c r="G127" s="60">
        <v>52.2</v>
      </c>
      <c r="H127" s="61"/>
    </row>
    <row r="128" spans="1:8" s="24" customFormat="1" ht="15" customHeight="1" x14ac:dyDescent="0.2">
      <c r="A128" s="87" t="s">
        <v>40</v>
      </c>
      <c r="B128" s="88"/>
      <c r="C128" s="37">
        <f>SUM(C121:C127)</f>
        <v>760</v>
      </c>
      <c r="D128" s="37">
        <f t="shared" ref="D128:G128" si="25">SUM(D121:D127)</f>
        <v>27.86</v>
      </c>
      <c r="E128" s="37">
        <f t="shared" si="25"/>
        <v>28.98</v>
      </c>
      <c r="F128" s="37">
        <f t="shared" si="25"/>
        <v>113.53000000000002</v>
      </c>
      <c r="G128" s="37">
        <f t="shared" si="25"/>
        <v>776.8900000000001</v>
      </c>
      <c r="H128" s="62"/>
    </row>
    <row r="129" spans="1:8" ht="15" customHeight="1" x14ac:dyDescent="0.2">
      <c r="A129" s="87" t="s">
        <v>41</v>
      </c>
      <c r="B129" s="57" t="s">
        <v>43</v>
      </c>
      <c r="C129" s="58">
        <v>200</v>
      </c>
      <c r="D129" s="59">
        <v>0.12</v>
      </c>
      <c r="E129" s="59">
        <v>0.06</v>
      </c>
      <c r="F129" s="59">
        <v>8.0399999999999991</v>
      </c>
      <c r="G129" s="60">
        <v>32.28</v>
      </c>
      <c r="H129" s="63" t="s">
        <v>42</v>
      </c>
    </row>
    <row r="130" spans="1:8" ht="15" customHeight="1" x14ac:dyDescent="0.2">
      <c r="A130" s="87"/>
      <c r="B130" s="57" t="s">
        <v>95</v>
      </c>
      <c r="C130" s="58">
        <v>100</v>
      </c>
      <c r="D130" s="59">
        <v>11.26</v>
      </c>
      <c r="E130" s="59">
        <v>12.3</v>
      </c>
      <c r="F130" s="59">
        <v>42.03</v>
      </c>
      <c r="G130" s="60">
        <v>267.3</v>
      </c>
      <c r="H130" s="63" t="s">
        <v>94</v>
      </c>
    </row>
    <row r="131" spans="1:8" s="24" customFormat="1" ht="15" customHeight="1" x14ac:dyDescent="0.2">
      <c r="A131" s="87" t="s">
        <v>46</v>
      </c>
      <c r="B131" s="88"/>
      <c r="C131" s="37">
        <f>SUM(C129:C130)</f>
        <v>300</v>
      </c>
      <c r="D131" s="37">
        <f t="shared" ref="D131:G131" si="26">SUM(D129:D130)</f>
        <v>11.379999999999999</v>
      </c>
      <c r="E131" s="37">
        <f t="shared" si="26"/>
        <v>12.360000000000001</v>
      </c>
      <c r="F131" s="37">
        <f t="shared" si="26"/>
        <v>50.07</v>
      </c>
      <c r="G131" s="37">
        <f t="shared" si="26"/>
        <v>299.58000000000004</v>
      </c>
      <c r="H131" s="62"/>
    </row>
    <row r="132" spans="1:8" s="24" customFormat="1" ht="15" customHeight="1" thickBot="1" x14ac:dyDescent="0.25">
      <c r="A132" s="83" t="s">
        <v>47</v>
      </c>
      <c r="B132" s="84"/>
      <c r="C132" s="64">
        <f>C131+C128+C120</f>
        <v>1560</v>
      </c>
      <c r="D132" s="64">
        <f t="shared" ref="D132:G132" si="27">D131+D128+D120</f>
        <v>56.789999999999992</v>
      </c>
      <c r="E132" s="64">
        <f t="shared" si="27"/>
        <v>60.39</v>
      </c>
      <c r="F132" s="64">
        <f t="shared" si="27"/>
        <v>255.46000000000004</v>
      </c>
      <c r="G132" s="64">
        <f t="shared" si="27"/>
        <v>1608.0100000000002</v>
      </c>
      <c r="H132" s="65"/>
    </row>
    <row r="133" spans="1:8" s="24" customFormat="1" ht="15" customHeight="1" x14ac:dyDescent="0.2">
      <c r="A133" s="85" t="s">
        <v>109</v>
      </c>
      <c r="B133" s="86"/>
      <c r="C133" s="86"/>
      <c r="D133" s="86"/>
      <c r="E133" s="86"/>
      <c r="F133" s="86"/>
      <c r="G133" s="86"/>
      <c r="H133" s="106"/>
    </row>
    <row r="134" spans="1:8" ht="15" customHeight="1" x14ac:dyDescent="0.2">
      <c r="A134" s="87" t="s">
        <v>25</v>
      </c>
      <c r="B134" s="57" t="s">
        <v>111</v>
      </c>
      <c r="C134" s="58">
        <v>160</v>
      </c>
      <c r="D134" s="59">
        <v>17.34</v>
      </c>
      <c r="E134" s="59">
        <v>17.920000000000002</v>
      </c>
      <c r="F134" s="59">
        <v>40.51</v>
      </c>
      <c r="G134" s="60">
        <v>334.88</v>
      </c>
      <c r="H134" s="63" t="s">
        <v>110</v>
      </c>
    </row>
    <row r="135" spans="1:8" ht="15" customHeight="1" x14ac:dyDescent="0.2">
      <c r="A135" s="87"/>
      <c r="B135" s="57" t="s">
        <v>112</v>
      </c>
      <c r="C135" s="58">
        <v>40</v>
      </c>
      <c r="D135" s="59">
        <v>3</v>
      </c>
      <c r="E135" s="59">
        <v>1</v>
      </c>
      <c r="F135" s="59">
        <v>20.8</v>
      </c>
      <c r="G135" s="60">
        <v>108</v>
      </c>
      <c r="H135" s="63"/>
    </row>
    <row r="136" spans="1:8" ht="15" customHeight="1" x14ac:dyDescent="0.2">
      <c r="A136" s="87"/>
      <c r="B136" s="57" t="s">
        <v>50</v>
      </c>
      <c r="C136" s="58">
        <v>100</v>
      </c>
      <c r="D136" s="59">
        <v>0.4</v>
      </c>
      <c r="E136" s="59">
        <v>0.4</v>
      </c>
      <c r="F136" s="59">
        <v>9.8000000000000007</v>
      </c>
      <c r="G136" s="60">
        <v>47</v>
      </c>
      <c r="H136" s="63"/>
    </row>
    <row r="137" spans="1:8" ht="15" customHeight="1" x14ac:dyDescent="0.2">
      <c r="A137" s="87"/>
      <c r="B137" s="57" t="s">
        <v>51</v>
      </c>
      <c r="C137" s="58">
        <v>200</v>
      </c>
      <c r="D137" s="59">
        <v>0.24</v>
      </c>
      <c r="E137" s="59">
        <v>0</v>
      </c>
      <c r="F137" s="59">
        <v>7.14</v>
      </c>
      <c r="G137" s="60">
        <v>29.8</v>
      </c>
      <c r="H137" s="61">
        <v>144</v>
      </c>
    </row>
    <row r="138" spans="1:8" s="24" customFormat="1" ht="15" customHeight="1" x14ac:dyDescent="0.2">
      <c r="A138" s="87" t="s">
        <v>29</v>
      </c>
      <c r="B138" s="88"/>
      <c r="C138" s="37">
        <f>SUM(C134:C137)</f>
        <v>500</v>
      </c>
      <c r="D138" s="37">
        <f t="shared" ref="D138:G138" si="28">SUM(D134:D137)</f>
        <v>20.979999999999997</v>
      </c>
      <c r="E138" s="37">
        <f t="shared" si="28"/>
        <v>19.32</v>
      </c>
      <c r="F138" s="37">
        <f t="shared" si="28"/>
        <v>78.25</v>
      </c>
      <c r="G138" s="37">
        <f t="shared" si="28"/>
        <v>519.67999999999995</v>
      </c>
      <c r="H138" s="62"/>
    </row>
    <row r="139" spans="1:8" ht="15" customHeight="1" x14ac:dyDescent="0.2">
      <c r="A139" s="87" t="s">
        <v>30</v>
      </c>
      <c r="B139" s="57" t="s">
        <v>52</v>
      </c>
      <c r="C139" s="58">
        <v>60</v>
      </c>
      <c r="D139" s="59">
        <v>0.72</v>
      </c>
      <c r="E139" s="59">
        <v>4.2</v>
      </c>
      <c r="F139" s="59">
        <v>4.4400000000000004</v>
      </c>
      <c r="G139" s="60">
        <v>58.2</v>
      </c>
      <c r="H139" s="61">
        <v>115</v>
      </c>
    </row>
    <row r="140" spans="1:8" ht="15" customHeight="1" x14ac:dyDescent="0.2">
      <c r="A140" s="87"/>
      <c r="B140" s="57" t="s">
        <v>113</v>
      </c>
      <c r="C140" s="58">
        <v>200</v>
      </c>
      <c r="D140" s="59">
        <v>4.9400000000000004</v>
      </c>
      <c r="E140" s="59">
        <v>5.32</v>
      </c>
      <c r="F140" s="59">
        <v>17.62</v>
      </c>
      <c r="G140" s="60">
        <v>139.4</v>
      </c>
      <c r="H140" s="61">
        <v>144</v>
      </c>
    </row>
    <row r="141" spans="1:8" ht="15" customHeight="1" x14ac:dyDescent="0.2">
      <c r="A141" s="87"/>
      <c r="B141" s="57" t="s">
        <v>115</v>
      </c>
      <c r="C141" s="58">
        <v>90</v>
      </c>
      <c r="D141" s="59">
        <v>13.75</v>
      </c>
      <c r="E141" s="59">
        <v>12.75</v>
      </c>
      <c r="F141" s="59">
        <v>19.5</v>
      </c>
      <c r="G141" s="60">
        <v>276.17</v>
      </c>
      <c r="H141" s="63" t="s">
        <v>114</v>
      </c>
    </row>
    <row r="142" spans="1:8" ht="15" customHeight="1" x14ac:dyDescent="0.2">
      <c r="A142" s="87"/>
      <c r="B142" s="57" t="s">
        <v>116</v>
      </c>
      <c r="C142" s="58">
        <v>150</v>
      </c>
      <c r="D142" s="59">
        <v>3.87</v>
      </c>
      <c r="E142" s="59">
        <v>4.7</v>
      </c>
      <c r="F142" s="59">
        <v>40.08</v>
      </c>
      <c r="G142" s="60">
        <v>218.03</v>
      </c>
      <c r="H142" s="61">
        <v>414</v>
      </c>
    </row>
    <row r="143" spans="1:8" ht="15" customHeight="1" x14ac:dyDescent="0.2">
      <c r="A143" s="87"/>
      <c r="B143" s="57" t="s">
        <v>57</v>
      </c>
      <c r="C143" s="58">
        <v>200</v>
      </c>
      <c r="D143" s="59">
        <v>0.22</v>
      </c>
      <c r="E143" s="59">
        <v>0.1</v>
      </c>
      <c r="F143" s="59">
        <v>10.119999999999999</v>
      </c>
      <c r="G143" s="60">
        <v>41.8</v>
      </c>
      <c r="H143" s="61">
        <v>519</v>
      </c>
    </row>
    <row r="144" spans="1:8" ht="15" customHeight="1" x14ac:dyDescent="0.2">
      <c r="A144" s="87"/>
      <c r="B144" s="57" t="s">
        <v>38</v>
      </c>
      <c r="C144" s="58">
        <v>30</v>
      </c>
      <c r="D144" s="59">
        <v>1.98</v>
      </c>
      <c r="E144" s="59">
        <v>0.27</v>
      </c>
      <c r="F144" s="59">
        <v>11.4</v>
      </c>
      <c r="G144" s="60">
        <v>59.7</v>
      </c>
      <c r="H144" s="61"/>
    </row>
    <row r="145" spans="1:8" ht="15" customHeight="1" x14ac:dyDescent="0.2">
      <c r="A145" s="87"/>
      <c r="B145" s="57" t="s">
        <v>39</v>
      </c>
      <c r="C145" s="58">
        <v>30</v>
      </c>
      <c r="D145" s="59">
        <v>1.98</v>
      </c>
      <c r="E145" s="59">
        <v>0.36</v>
      </c>
      <c r="F145" s="59">
        <v>10.02</v>
      </c>
      <c r="G145" s="60">
        <v>52.2</v>
      </c>
      <c r="H145" s="61"/>
    </row>
    <row r="146" spans="1:8" s="24" customFormat="1" ht="15" customHeight="1" x14ac:dyDescent="0.2">
      <c r="A146" s="87" t="s">
        <v>40</v>
      </c>
      <c r="B146" s="88"/>
      <c r="C146" s="37">
        <f>SUM(C139:C145)</f>
        <v>760</v>
      </c>
      <c r="D146" s="37">
        <f t="shared" ref="D146:G146" si="29">SUM(D139:D145)</f>
        <v>27.46</v>
      </c>
      <c r="E146" s="37">
        <f t="shared" si="29"/>
        <v>27.7</v>
      </c>
      <c r="F146" s="37">
        <f t="shared" si="29"/>
        <v>113.18</v>
      </c>
      <c r="G146" s="37">
        <f t="shared" si="29"/>
        <v>845.50000000000011</v>
      </c>
      <c r="H146" s="62"/>
    </row>
    <row r="147" spans="1:8" ht="15" customHeight="1" x14ac:dyDescent="0.2">
      <c r="A147" s="87" t="s">
        <v>41</v>
      </c>
      <c r="B147" s="57" t="s">
        <v>118</v>
      </c>
      <c r="C147" s="58">
        <v>200</v>
      </c>
      <c r="D147" s="59">
        <v>0.2</v>
      </c>
      <c r="E147" s="59">
        <v>0.2</v>
      </c>
      <c r="F147" s="59">
        <v>22.8</v>
      </c>
      <c r="G147" s="60">
        <v>100</v>
      </c>
      <c r="H147" s="63" t="s">
        <v>117</v>
      </c>
    </row>
    <row r="148" spans="1:8" ht="15" customHeight="1" x14ac:dyDescent="0.2">
      <c r="A148" s="87"/>
      <c r="B148" s="57" t="s">
        <v>120</v>
      </c>
      <c r="C148" s="58">
        <v>100</v>
      </c>
      <c r="D148" s="59">
        <v>10.6</v>
      </c>
      <c r="E148" s="59">
        <v>11.6</v>
      </c>
      <c r="F148" s="59">
        <v>30.8</v>
      </c>
      <c r="G148" s="60">
        <v>200.46</v>
      </c>
      <c r="H148" s="63" t="s">
        <v>119</v>
      </c>
    </row>
    <row r="149" spans="1:8" s="24" customFormat="1" ht="15" customHeight="1" x14ac:dyDescent="0.2">
      <c r="A149" s="87" t="s">
        <v>46</v>
      </c>
      <c r="B149" s="88"/>
      <c r="C149" s="37">
        <f>SUM(C147:C148)</f>
        <v>300</v>
      </c>
      <c r="D149" s="37">
        <f t="shared" ref="D149:G149" si="30">SUM(D147:D148)</f>
        <v>10.799999999999999</v>
      </c>
      <c r="E149" s="37">
        <f t="shared" si="30"/>
        <v>11.799999999999999</v>
      </c>
      <c r="F149" s="37">
        <f t="shared" si="30"/>
        <v>53.6</v>
      </c>
      <c r="G149" s="37">
        <f t="shared" si="30"/>
        <v>300.46000000000004</v>
      </c>
      <c r="H149" s="62"/>
    </row>
    <row r="150" spans="1:8" s="24" customFormat="1" ht="15" customHeight="1" thickBot="1" x14ac:dyDescent="0.25">
      <c r="A150" s="83" t="s">
        <v>47</v>
      </c>
      <c r="B150" s="84"/>
      <c r="C150" s="64">
        <f>C149+C146+C138</f>
        <v>1560</v>
      </c>
      <c r="D150" s="64">
        <f t="shared" ref="D150:G150" si="31">D149+D146+D138</f>
        <v>59.239999999999995</v>
      </c>
      <c r="E150" s="64">
        <f t="shared" si="31"/>
        <v>58.82</v>
      </c>
      <c r="F150" s="64">
        <f t="shared" si="31"/>
        <v>245.03</v>
      </c>
      <c r="G150" s="64">
        <f t="shared" si="31"/>
        <v>1665.6399999999999</v>
      </c>
      <c r="H150" s="65"/>
    </row>
    <row r="151" spans="1:8" s="24" customFormat="1" ht="15" customHeight="1" x14ac:dyDescent="0.2">
      <c r="A151" s="85" t="s">
        <v>121</v>
      </c>
      <c r="B151" s="86"/>
      <c r="C151" s="86"/>
      <c r="D151" s="86"/>
      <c r="E151" s="86"/>
      <c r="F151" s="86"/>
      <c r="G151" s="86"/>
      <c r="H151" s="106"/>
    </row>
    <row r="152" spans="1:8" ht="15" customHeight="1" x14ac:dyDescent="0.2">
      <c r="A152" s="87" t="s">
        <v>25</v>
      </c>
      <c r="B152" s="57" t="s">
        <v>63</v>
      </c>
      <c r="C152" s="58">
        <v>200</v>
      </c>
      <c r="D152" s="59">
        <v>10.52</v>
      </c>
      <c r="E152" s="59">
        <v>14.1</v>
      </c>
      <c r="F152" s="59">
        <v>27.1</v>
      </c>
      <c r="G152" s="60">
        <v>245.66</v>
      </c>
      <c r="H152" s="61">
        <v>250</v>
      </c>
    </row>
    <row r="153" spans="1:8" ht="15" customHeight="1" x14ac:dyDescent="0.2">
      <c r="A153" s="87"/>
      <c r="B153" s="57" t="s">
        <v>98</v>
      </c>
      <c r="C153" s="58">
        <v>100</v>
      </c>
      <c r="D153" s="59">
        <v>8.25</v>
      </c>
      <c r="E153" s="59">
        <v>4.37</v>
      </c>
      <c r="F153" s="59">
        <v>54.77</v>
      </c>
      <c r="G153" s="60">
        <v>295.83</v>
      </c>
      <c r="H153" s="61">
        <v>563</v>
      </c>
    </row>
    <row r="154" spans="1:8" ht="15" customHeight="1" x14ac:dyDescent="0.2">
      <c r="A154" s="87"/>
      <c r="B154" s="57" t="s">
        <v>66</v>
      </c>
      <c r="C154" s="58">
        <v>200</v>
      </c>
      <c r="D154" s="59">
        <v>0.26</v>
      </c>
      <c r="E154" s="59">
        <v>0.06</v>
      </c>
      <c r="F154" s="59">
        <v>8.9</v>
      </c>
      <c r="G154" s="60">
        <v>36.92</v>
      </c>
      <c r="H154" s="63" t="s">
        <v>65</v>
      </c>
    </row>
    <row r="155" spans="1:8" s="24" customFormat="1" ht="15" customHeight="1" x14ac:dyDescent="0.2">
      <c r="A155" s="87" t="s">
        <v>29</v>
      </c>
      <c r="B155" s="88"/>
      <c r="C155" s="37">
        <f>SUM(C152:C154)</f>
        <v>500</v>
      </c>
      <c r="D155" s="37">
        <f t="shared" ref="D155:G155" si="32">SUM(D152:D154)</f>
        <v>19.03</v>
      </c>
      <c r="E155" s="37">
        <f t="shared" si="32"/>
        <v>18.529999999999998</v>
      </c>
      <c r="F155" s="37">
        <f t="shared" si="32"/>
        <v>90.77000000000001</v>
      </c>
      <c r="G155" s="37">
        <f t="shared" si="32"/>
        <v>578.41</v>
      </c>
      <c r="H155" s="62"/>
    </row>
    <row r="156" spans="1:8" ht="15" customHeight="1" x14ac:dyDescent="0.2">
      <c r="A156" s="87" t="s">
        <v>30</v>
      </c>
      <c r="B156" s="57" t="s">
        <v>31</v>
      </c>
      <c r="C156" s="58">
        <v>60</v>
      </c>
      <c r="D156" s="59">
        <v>0.89</v>
      </c>
      <c r="E156" s="59">
        <v>1.57</v>
      </c>
      <c r="F156" s="59">
        <v>5.92</v>
      </c>
      <c r="G156" s="60">
        <v>41.24</v>
      </c>
      <c r="H156" s="61">
        <v>119</v>
      </c>
    </row>
    <row r="157" spans="1:8" ht="15" customHeight="1" x14ac:dyDescent="0.2">
      <c r="A157" s="87"/>
      <c r="B157" s="57" t="s">
        <v>123</v>
      </c>
      <c r="C157" s="58">
        <v>200</v>
      </c>
      <c r="D157" s="59">
        <v>2.56</v>
      </c>
      <c r="E157" s="59">
        <v>4.3600000000000003</v>
      </c>
      <c r="F157" s="59">
        <v>13.68</v>
      </c>
      <c r="G157" s="60">
        <v>154.69</v>
      </c>
      <c r="H157" s="63" t="s">
        <v>122</v>
      </c>
    </row>
    <row r="158" spans="1:8" ht="15" customHeight="1" x14ac:dyDescent="0.2">
      <c r="A158" s="87"/>
      <c r="B158" s="57" t="s">
        <v>124</v>
      </c>
      <c r="C158" s="58">
        <v>240</v>
      </c>
      <c r="D158" s="59">
        <v>20.59</v>
      </c>
      <c r="E158" s="59">
        <v>22.6</v>
      </c>
      <c r="F158" s="59">
        <v>61.81</v>
      </c>
      <c r="G158" s="60">
        <v>448.96</v>
      </c>
      <c r="H158" s="61" t="s">
        <v>186</v>
      </c>
    </row>
    <row r="159" spans="1:8" ht="15" customHeight="1" x14ac:dyDescent="0.2">
      <c r="A159" s="87"/>
      <c r="B159" s="57" t="s">
        <v>74</v>
      </c>
      <c r="C159" s="58">
        <v>200</v>
      </c>
      <c r="D159" s="59">
        <v>0.14000000000000001</v>
      </c>
      <c r="E159" s="59">
        <v>0.06</v>
      </c>
      <c r="F159" s="59">
        <v>8</v>
      </c>
      <c r="G159" s="60">
        <v>32.700000000000003</v>
      </c>
      <c r="H159" s="63" t="s">
        <v>73</v>
      </c>
    </row>
    <row r="160" spans="1:8" ht="15" customHeight="1" x14ac:dyDescent="0.2">
      <c r="A160" s="87"/>
      <c r="B160" s="57" t="s">
        <v>38</v>
      </c>
      <c r="C160" s="58">
        <v>30</v>
      </c>
      <c r="D160" s="59">
        <v>1.98</v>
      </c>
      <c r="E160" s="59">
        <v>0.27</v>
      </c>
      <c r="F160" s="59">
        <v>11.4</v>
      </c>
      <c r="G160" s="60">
        <v>59.7</v>
      </c>
      <c r="H160" s="61"/>
    </row>
    <row r="161" spans="1:8" ht="15" customHeight="1" x14ac:dyDescent="0.2">
      <c r="A161" s="87"/>
      <c r="B161" s="57" t="s">
        <v>39</v>
      </c>
      <c r="C161" s="58">
        <v>30</v>
      </c>
      <c r="D161" s="59">
        <v>1.98</v>
      </c>
      <c r="E161" s="59">
        <v>0.36</v>
      </c>
      <c r="F161" s="59">
        <v>10.02</v>
      </c>
      <c r="G161" s="60">
        <v>52.2</v>
      </c>
      <c r="H161" s="61"/>
    </row>
    <row r="162" spans="1:8" s="24" customFormat="1" ht="15" customHeight="1" x14ac:dyDescent="0.2">
      <c r="A162" s="87" t="s">
        <v>40</v>
      </c>
      <c r="B162" s="88"/>
      <c r="C162" s="37">
        <f>SUM(C156:C161)</f>
        <v>760</v>
      </c>
      <c r="D162" s="37">
        <f t="shared" ref="D162:G162" si="33">SUM(D156:D161)</f>
        <v>28.14</v>
      </c>
      <c r="E162" s="37">
        <f t="shared" si="33"/>
        <v>29.22</v>
      </c>
      <c r="F162" s="37">
        <f t="shared" si="33"/>
        <v>110.83</v>
      </c>
      <c r="G162" s="37">
        <f t="shared" si="33"/>
        <v>789.49000000000012</v>
      </c>
      <c r="H162" s="62"/>
    </row>
    <row r="163" spans="1:8" ht="15" customHeight="1" x14ac:dyDescent="0.2">
      <c r="A163" s="87" t="s">
        <v>41</v>
      </c>
      <c r="B163" s="57" t="s">
        <v>75</v>
      </c>
      <c r="C163" s="58">
        <v>200</v>
      </c>
      <c r="D163" s="59">
        <v>0</v>
      </c>
      <c r="E163" s="59">
        <v>0</v>
      </c>
      <c r="F163" s="59">
        <v>17</v>
      </c>
      <c r="G163" s="60">
        <v>80</v>
      </c>
      <c r="H163" s="61">
        <v>614</v>
      </c>
    </row>
    <row r="164" spans="1:8" ht="15" customHeight="1" x14ac:dyDescent="0.2">
      <c r="A164" s="87"/>
      <c r="B164" s="57" t="s">
        <v>126</v>
      </c>
      <c r="C164" s="58">
        <v>100</v>
      </c>
      <c r="D164" s="59">
        <v>11.8</v>
      </c>
      <c r="E164" s="59">
        <v>12</v>
      </c>
      <c r="F164" s="59">
        <v>36.97</v>
      </c>
      <c r="G164" s="60">
        <v>225.25</v>
      </c>
      <c r="H164" s="63" t="s">
        <v>125</v>
      </c>
    </row>
    <row r="165" spans="1:8" s="24" customFormat="1" ht="15" customHeight="1" x14ac:dyDescent="0.2">
      <c r="A165" s="87" t="s">
        <v>46</v>
      </c>
      <c r="B165" s="88"/>
      <c r="C165" s="37">
        <f>SUM(C163:C164)</f>
        <v>300</v>
      </c>
      <c r="D165" s="37">
        <f t="shared" ref="D165:G165" si="34">SUM(D163:D164)</f>
        <v>11.8</v>
      </c>
      <c r="E165" s="37">
        <f t="shared" si="34"/>
        <v>12</v>
      </c>
      <c r="F165" s="37">
        <f t="shared" si="34"/>
        <v>53.97</v>
      </c>
      <c r="G165" s="37">
        <f t="shared" si="34"/>
        <v>305.25</v>
      </c>
      <c r="H165" s="62"/>
    </row>
    <row r="166" spans="1:8" s="24" customFormat="1" ht="15" customHeight="1" thickBot="1" x14ac:dyDescent="0.25">
      <c r="A166" s="83" t="s">
        <v>47</v>
      </c>
      <c r="B166" s="84"/>
      <c r="C166" s="64">
        <f>C165+C162+C155</f>
        <v>1560</v>
      </c>
      <c r="D166" s="64">
        <f t="shared" ref="D166:G166" si="35">D165+D162+D155</f>
        <v>58.97</v>
      </c>
      <c r="E166" s="64">
        <f t="shared" si="35"/>
        <v>59.75</v>
      </c>
      <c r="F166" s="64">
        <f t="shared" si="35"/>
        <v>255.57000000000002</v>
      </c>
      <c r="G166" s="64">
        <f t="shared" si="35"/>
        <v>1673.15</v>
      </c>
      <c r="H166" s="65"/>
    </row>
    <row r="167" spans="1:8" s="24" customFormat="1" ht="15" customHeight="1" x14ac:dyDescent="0.2">
      <c r="A167" s="85" t="s">
        <v>127</v>
      </c>
      <c r="B167" s="86"/>
      <c r="C167" s="86"/>
      <c r="D167" s="86"/>
      <c r="E167" s="86"/>
      <c r="F167" s="86"/>
      <c r="G167" s="86"/>
      <c r="H167" s="106"/>
    </row>
    <row r="168" spans="1:8" ht="15" customHeight="1" x14ac:dyDescent="0.2">
      <c r="A168" s="87" t="s">
        <v>25</v>
      </c>
      <c r="B168" s="57" t="s">
        <v>78</v>
      </c>
      <c r="C168" s="58">
        <v>200</v>
      </c>
      <c r="D168" s="59">
        <v>10.4</v>
      </c>
      <c r="E168" s="59">
        <v>14.58</v>
      </c>
      <c r="F168" s="59">
        <v>27.24</v>
      </c>
      <c r="G168" s="60">
        <v>264.44</v>
      </c>
      <c r="H168" s="61">
        <v>266</v>
      </c>
    </row>
    <row r="169" spans="1:8" ht="15" customHeight="1" x14ac:dyDescent="0.2">
      <c r="A169" s="87"/>
      <c r="B169" s="57" t="s">
        <v>79</v>
      </c>
      <c r="C169" s="58">
        <v>100</v>
      </c>
      <c r="D169" s="59">
        <v>8</v>
      </c>
      <c r="E169" s="59">
        <v>3.05</v>
      </c>
      <c r="F169" s="59">
        <v>55.35</v>
      </c>
      <c r="G169" s="60">
        <v>285.27</v>
      </c>
      <c r="H169" s="61">
        <v>564</v>
      </c>
    </row>
    <row r="170" spans="1:8" ht="15" customHeight="1" x14ac:dyDescent="0.2">
      <c r="A170" s="87"/>
      <c r="B170" s="57" t="s">
        <v>28</v>
      </c>
      <c r="C170" s="58">
        <v>200</v>
      </c>
      <c r="D170" s="59">
        <v>0.2</v>
      </c>
      <c r="E170" s="59">
        <v>0</v>
      </c>
      <c r="F170" s="59">
        <v>7.02</v>
      </c>
      <c r="G170" s="60">
        <v>28.46</v>
      </c>
      <c r="H170" s="61">
        <v>493</v>
      </c>
    </row>
    <row r="171" spans="1:8" s="24" customFormat="1" ht="15" customHeight="1" x14ac:dyDescent="0.2">
      <c r="A171" s="87" t="s">
        <v>29</v>
      </c>
      <c r="B171" s="88"/>
      <c r="C171" s="37">
        <f>SUM(C168:C170)</f>
        <v>500</v>
      </c>
      <c r="D171" s="37">
        <f t="shared" ref="D171:F171" si="36">SUM(D168:D170)</f>
        <v>18.599999999999998</v>
      </c>
      <c r="E171" s="37">
        <f t="shared" si="36"/>
        <v>17.63</v>
      </c>
      <c r="F171" s="37">
        <f t="shared" si="36"/>
        <v>89.61</v>
      </c>
      <c r="G171" s="37">
        <f>SUM(G168:G170)</f>
        <v>578.17000000000007</v>
      </c>
      <c r="H171" s="62"/>
    </row>
    <row r="172" spans="1:8" ht="15" customHeight="1" x14ac:dyDescent="0.2">
      <c r="A172" s="87" t="s">
        <v>30</v>
      </c>
      <c r="B172" s="57" t="s">
        <v>80</v>
      </c>
      <c r="C172" s="58">
        <v>60</v>
      </c>
      <c r="D172" s="59">
        <v>0.79</v>
      </c>
      <c r="E172" s="59">
        <v>0.06</v>
      </c>
      <c r="F172" s="59">
        <v>4.18</v>
      </c>
      <c r="G172" s="60">
        <v>21.21</v>
      </c>
      <c r="H172" s="61">
        <v>16</v>
      </c>
    </row>
    <row r="173" spans="1:8" ht="15" customHeight="1" x14ac:dyDescent="0.2">
      <c r="A173" s="87"/>
      <c r="B173" s="57" t="s">
        <v>129</v>
      </c>
      <c r="C173" s="58">
        <v>200</v>
      </c>
      <c r="D173" s="59">
        <v>2.82</v>
      </c>
      <c r="E173" s="59">
        <v>4.34</v>
      </c>
      <c r="F173" s="59">
        <v>6.74</v>
      </c>
      <c r="G173" s="60">
        <v>165.23</v>
      </c>
      <c r="H173" s="63" t="s">
        <v>128</v>
      </c>
    </row>
    <row r="174" spans="1:8" ht="15" customHeight="1" x14ac:dyDescent="0.2">
      <c r="A174" s="87"/>
      <c r="B174" s="57" t="s">
        <v>131</v>
      </c>
      <c r="C174" s="58">
        <v>90</v>
      </c>
      <c r="D174" s="59">
        <v>12.95</v>
      </c>
      <c r="E174" s="59">
        <v>18.54</v>
      </c>
      <c r="F174" s="59">
        <v>26.52</v>
      </c>
      <c r="G174" s="60">
        <v>205.63</v>
      </c>
      <c r="H174" s="63" t="s">
        <v>130</v>
      </c>
    </row>
    <row r="175" spans="1:8" ht="15" customHeight="1" x14ac:dyDescent="0.2">
      <c r="A175" s="87"/>
      <c r="B175" s="57" t="s">
        <v>35</v>
      </c>
      <c r="C175" s="58">
        <v>20</v>
      </c>
      <c r="D175" s="59">
        <v>0.1</v>
      </c>
      <c r="E175" s="59">
        <v>1.01</v>
      </c>
      <c r="F175" s="59">
        <v>1.05</v>
      </c>
      <c r="G175" s="60">
        <v>13.69</v>
      </c>
      <c r="H175" s="61">
        <v>453</v>
      </c>
    </row>
    <row r="176" spans="1:8" ht="15" customHeight="1" x14ac:dyDescent="0.2">
      <c r="A176" s="87"/>
      <c r="B176" s="57" t="s">
        <v>132</v>
      </c>
      <c r="C176" s="58">
        <v>150</v>
      </c>
      <c r="D176" s="59">
        <v>7.61</v>
      </c>
      <c r="E176" s="59">
        <v>3.42</v>
      </c>
      <c r="F176" s="59">
        <v>42.02</v>
      </c>
      <c r="G176" s="60">
        <v>218.52</v>
      </c>
      <c r="H176" s="61">
        <v>243</v>
      </c>
    </row>
    <row r="177" spans="1:8" ht="15" customHeight="1" x14ac:dyDescent="0.2">
      <c r="A177" s="87"/>
      <c r="B177" s="57" t="s">
        <v>37</v>
      </c>
      <c r="C177" s="58">
        <v>200</v>
      </c>
      <c r="D177" s="59">
        <v>0.08</v>
      </c>
      <c r="E177" s="59">
        <v>0</v>
      </c>
      <c r="F177" s="59">
        <v>10.62</v>
      </c>
      <c r="G177" s="60">
        <v>40.44</v>
      </c>
      <c r="H177" s="61">
        <v>508</v>
      </c>
    </row>
    <row r="178" spans="1:8" ht="15" customHeight="1" x14ac:dyDescent="0.2">
      <c r="A178" s="87"/>
      <c r="B178" s="57" t="s">
        <v>38</v>
      </c>
      <c r="C178" s="58">
        <v>30</v>
      </c>
      <c r="D178" s="59">
        <v>1.98</v>
      </c>
      <c r="E178" s="59">
        <v>0.27</v>
      </c>
      <c r="F178" s="59">
        <v>11.4</v>
      </c>
      <c r="G178" s="60">
        <v>59.7</v>
      </c>
      <c r="H178" s="61"/>
    </row>
    <row r="179" spans="1:8" ht="15" customHeight="1" x14ac:dyDescent="0.2">
      <c r="A179" s="87"/>
      <c r="B179" s="57" t="s">
        <v>39</v>
      </c>
      <c r="C179" s="58">
        <v>30</v>
      </c>
      <c r="D179" s="59">
        <v>1.98</v>
      </c>
      <c r="E179" s="59">
        <v>0.36</v>
      </c>
      <c r="F179" s="59">
        <v>10.02</v>
      </c>
      <c r="G179" s="60">
        <v>52.2</v>
      </c>
      <c r="H179" s="61"/>
    </row>
    <row r="180" spans="1:8" s="24" customFormat="1" ht="15" customHeight="1" x14ac:dyDescent="0.2">
      <c r="A180" s="87" t="s">
        <v>40</v>
      </c>
      <c r="B180" s="88"/>
      <c r="C180" s="37">
        <f>SUM(C172:C179)</f>
        <v>780</v>
      </c>
      <c r="D180" s="37">
        <f t="shared" ref="D180:G180" si="37">SUM(D172:D179)</f>
        <v>28.31</v>
      </c>
      <c r="E180" s="37">
        <f t="shared" si="37"/>
        <v>27.999999999999996</v>
      </c>
      <c r="F180" s="37">
        <f t="shared" si="37"/>
        <v>112.55</v>
      </c>
      <c r="G180" s="37">
        <f t="shared" si="37"/>
        <v>776.62000000000012</v>
      </c>
      <c r="H180" s="62"/>
    </row>
    <row r="181" spans="1:8" ht="15" customHeight="1" x14ac:dyDescent="0.2">
      <c r="A181" s="87" t="s">
        <v>41</v>
      </c>
      <c r="B181" s="57" t="s">
        <v>84</v>
      </c>
      <c r="C181" s="58">
        <v>200</v>
      </c>
      <c r="D181" s="59">
        <v>0.2</v>
      </c>
      <c r="E181" s="59">
        <v>0.2</v>
      </c>
      <c r="F181" s="59">
        <v>11.88</v>
      </c>
      <c r="G181" s="60">
        <v>50.04</v>
      </c>
      <c r="H181" s="63" t="s">
        <v>83</v>
      </c>
    </row>
    <row r="182" spans="1:8" ht="15" customHeight="1" x14ac:dyDescent="0.2">
      <c r="A182" s="87"/>
      <c r="B182" s="57" t="s">
        <v>95</v>
      </c>
      <c r="C182" s="58">
        <v>100</v>
      </c>
      <c r="D182" s="59">
        <v>11.26</v>
      </c>
      <c r="E182" s="59">
        <v>12.3</v>
      </c>
      <c r="F182" s="59">
        <v>42.03</v>
      </c>
      <c r="G182" s="60">
        <v>267.3</v>
      </c>
      <c r="H182" s="63" t="s">
        <v>94</v>
      </c>
    </row>
    <row r="183" spans="1:8" s="24" customFormat="1" ht="15" customHeight="1" x14ac:dyDescent="0.2">
      <c r="A183" s="87" t="s">
        <v>46</v>
      </c>
      <c r="B183" s="88"/>
      <c r="C183" s="37">
        <f>SUM(C181:C182)</f>
        <v>300</v>
      </c>
      <c r="D183" s="37">
        <f t="shared" ref="D183:G183" si="38">SUM(D181:D182)</f>
        <v>11.459999999999999</v>
      </c>
      <c r="E183" s="37">
        <f t="shared" si="38"/>
        <v>12.5</v>
      </c>
      <c r="F183" s="37">
        <f t="shared" si="38"/>
        <v>53.910000000000004</v>
      </c>
      <c r="G183" s="37">
        <f t="shared" si="38"/>
        <v>317.34000000000003</v>
      </c>
      <c r="H183" s="62"/>
    </row>
    <row r="184" spans="1:8" s="24" customFormat="1" ht="15" customHeight="1" thickBot="1" x14ac:dyDescent="0.25">
      <c r="A184" s="83" t="s">
        <v>47</v>
      </c>
      <c r="B184" s="84"/>
      <c r="C184" s="64">
        <f>C183+C180+C171</f>
        <v>1580</v>
      </c>
      <c r="D184" s="64">
        <f t="shared" ref="D184:F184" si="39">D183+D180+D171</f>
        <v>58.36999999999999</v>
      </c>
      <c r="E184" s="64">
        <f t="shared" si="39"/>
        <v>58.129999999999995</v>
      </c>
      <c r="F184" s="64">
        <f t="shared" si="39"/>
        <v>256.07</v>
      </c>
      <c r="G184" s="64">
        <f>G183+G180+G171</f>
        <v>1672.13</v>
      </c>
      <c r="H184" s="65"/>
    </row>
    <row r="185" spans="1:8" s="24" customFormat="1" ht="15" customHeight="1" x14ac:dyDescent="0.2">
      <c r="A185" s="85" t="s">
        <v>133</v>
      </c>
      <c r="B185" s="86"/>
      <c r="C185" s="86"/>
      <c r="D185" s="86"/>
      <c r="E185" s="86"/>
      <c r="F185" s="86"/>
      <c r="G185" s="86"/>
      <c r="H185" s="106"/>
    </row>
    <row r="186" spans="1:8" ht="15" customHeight="1" x14ac:dyDescent="0.2">
      <c r="A186" s="87" t="s">
        <v>25</v>
      </c>
      <c r="B186" s="57" t="s">
        <v>134</v>
      </c>
      <c r="C186" s="58">
        <v>200</v>
      </c>
      <c r="D186" s="59">
        <v>13.42</v>
      </c>
      <c r="E186" s="59">
        <v>16.2</v>
      </c>
      <c r="F186" s="59">
        <v>31.54</v>
      </c>
      <c r="G186" s="60">
        <v>335.14</v>
      </c>
      <c r="H186" s="61">
        <v>296</v>
      </c>
    </row>
    <row r="187" spans="1:8" ht="15" customHeight="1" x14ac:dyDescent="0.2">
      <c r="A187" s="87"/>
      <c r="B187" s="57" t="s">
        <v>27</v>
      </c>
      <c r="C187" s="58">
        <v>100</v>
      </c>
      <c r="D187" s="59">
        <v>7.24</v>
      </c>
      <c r="E187" s="59">
        <v>2.76</v>
      </c>
      <c r="F187" s="59">
        <v>53.31</v>
      </c>
      <c r="G187" s="60">
        <v>270.95</v>
      </c>
      <c r="H187" s="61">
        <v>574</v>
      </c>
    </row>
    <row r="188" spans="1:8" ht="15" customHeight="1" x14ac:dyDescent="0.2">
      <c r="A188" s="87"/>
      <c r="B188" s="57" t="s">
        <v>51</v>
      </c>
      <c r="C188" s="58">
        <v>200</v>
      </c>
      <c r="D188" s="59">
        <v>0.24</v>
      </c>
      <c r="E188" s="59">
        <v>0</v>
      </c>
      <c r="F188" s="59">
        <v>7.14</v>
      </c>
      <c r="G188" s="60">
        <v>29.8</v>
      </c>
      <c r="H188" s="61">
        <v>144</v>
      </c>
    </row>
    <row r="189" spans="1:8" s="24" customFormat="1" ht="15" customHeight="1" x14ac:dyDescent="0.2">
      <c r="A189" s="87" t="s">
        <v>29</v>
      </c>
      <c r="B189" s="88"/>
      <c r="C189" s="37">
        <f>SUM(C186:C188)</f>
        <v>500</v>
      </c>
      <c r="D189" s="37">
        <f t="shared" ref="D189:G189" si="40">SUM(D186:D188)</f>
        <v>20.9</v>
      </c>
      <c r="E189" s="37">
        <f t="shared" si="40"/>
        <v>18.96</v>
      </c>
      <c r="F189" s="37">
        <f t="shared" si="40"/>
        <v>91.99</v>
      </c>
      <c r="G189" s="37">
        <f t="shared" si="40"/>
        <v>635.88999999999987</v>
      </c>
      <c r="H189" s="62"/>
    </row>
    <row r="190" spans="1:8" ht="15" customHeight="1" x14ac:dyDescent="0.2">
      <c r="A190" s="87" t="s">
        <v>30</v>
      </c>
      <c r="B190" s="57" t="s">
        <v>67</v>
      </c>
      <c r="C190" s="58">
        <v>60</v>
      </c>
      <c r="D190" s="59">
        <v>0.9</v>
      </c>
      <c r="E190" s="59">
        <v>0.06</v>
      </c>
      <c r="F190" s="59">
        <v>5.28</v>
      </c>
      <c r="G190" s="60">
        <v>25.2</v>
      </c>
      <c r="H190" s="61">
        <v>17</v>
      </c>
    </row>
    <row r="191" spans="1:8" ht="15" customHeight="1" x14ac:dyDescent="0.2">
      <c r="A191" s="87"/>
      <c r="B191" s="57" t="s">
        <v>100</v>
      </c>
      <c r="C191" s="58">
        <v>200</v>
      </c>
      <c r="D191" s="59">
        <v>1.88</v>
      </c>
      <c r="E191" s="59">
        <v>3.88</v>
      </c>
      <c r="F191" s="59">
        <v>12</v>
      </c>
      <c r="G191" s="60">
        <v>156.30000000000001</v>
      </c>
      <c r="H191" s="63" t="s">
        <v>99</v>
      </c>
    </row>
    <row r="192" spans="1:8" ht="15" customHeight="1" x14ac:dyDescent="0.2">
      <c r="A192" s="87"/>
      <c r="B192" s="57" t="s">
        <v>135</v>
      </c>
      <c r="C192" s="58">
        <v>90</v>
      </c>
      <c r="D192" s="59">
        <v>15.22</v>
      </c>
      <c r="E192" s="59">
        <v>17.66</v>
      </c>
      <c r="F192" s="59">
        <v>21.93</v>
      </c>
      <c r="G192" s="60">
        <v>223.6</v>
      </c>
      <c r="H192" s="61">
        <v>343</v>
      </c>
    </row>
    <row r="193" spans="1:8" ht="15" customHeight="1" x14ac:dyDescent="0.2">
      <c r="A193" s="87"/>
      <c r="B193" s="57" t="s">
        <v>116</v>
      </c>
      <c r="C193" s="58">
        <v>150</v>
      </c>
      <c r="D193" s="59">
        <v>3.87</v>
      </c>
      <c r="E193" s="59">
        <v>4.7</v>
      </c>
      <c r="F193" s="59">
        <v>40.08</v>
      </c>
      <c r="G193" s="60">
        <v>218.03</v>
      </c>
      <c r="H193" s="61">
        <v>414</v>
      </c>
    </row>
    <row r="194" spans="1:8" ht="15" customHeight="1" x14ac:dyDescent="0.2">
      <c r="A194" s="87"/>
      <c r="B194" s="57" t="s">
        <v>57</v>
      </c>
      <c r="C194" s="58">
        <v>200</v>
      </c>
      <c r="D194" s="59">
        <v>0.22</v>
      </c>
      <c r="E194" s="59">
        <v>0.1</v>
      </c>
      <c r="F194" s="59">
        <v>10.119999999999999</v>
      </c>
      <c r="G194" s="60">
        <v>41.8</v>
      </c>
      <c r="H194" s="61">
        <v>519</v>
      </c>
    </row>
    <row r="195" spans="1:8" ht="15" customHeight="1" x14ac:dyDescent="0.2">
      <c r="A195" s="87"/>
      <c r="B195" s="57" t="s">
        <v>38</v>
      </c>
      <c r="C195" s="58">
        <v>30</v>
      </c>
      <c r="D195" s="59">
        <v>1.98</v>
      </c>
      <c r="E195" s="59">
        <v>0.27</v>
      </c>
      <c r="F195" s="59">
        <v>11.4</v>
      </c>
      <c r="G195" s="60">
        <v>59.7</v>
      </c>
      <c r="H195" s="61"/>
    </row>
    <row r="196" spans="1:8" ht="15" customHeight="1" x14ac:dyDescent="0.2">
      <c r="A196" s="87"/>
      <c r="B196" s="57" t="s">
        <v>39</v>
      </c>
      <c r="C196" s="58">
        <v>30</v>
      </c>
      <c r="D196" s="59">
        <v>1.98</v>
      </c>
      <c r="E196" s="59">
        <v>0.36</v>
      </c>
      <c r="F196" s="59">
        <v>10.02</v>
      </c>
      <c r="G196" s="60">
        <v>52.2</v>
      </c>
      <c r="H196" s="61"/>
    </row>
    <row r="197" spans="1:8" s="24" customFormat="1" ht="15" customHeight="1" x14ac:dyDescent="0.2">
      <c r="A197" s="87" t="s">
        <v>40</v>
      </c>
      <c r="B197" s="88"/>
      <c r="C197" s="37">
        <f>SUM(C190:C196)</f>
        <v>760</v>
      </c>
      <c r="D197" s="37">
        <f t="shared" ref="D197:G197" si="41">SUM(D190:D196)</f>
        <v>26.05</v>
      </c>
      <c r="E197" s="37">
        <f t="shared" si="41"/>
        <v>27.03</v>
      </c>
      <c r="F197" s="37">
        <f t="shared" si="41"/>
        <v>110.83</v>
      </c>
      <c r="G197" s="37">
        <f t="shared" si="41"/>
        <v>776.83</v>
      </c>
      <c r="H197" s="62"/>
    </row>
    <row r="198" spans="1:8" ht="15" customHeight="1" x14ac:dyDescent="0.2">
      <c r="A198" s="87" t="s">
        <v>41</v>
      </c>
      <c r="B198" s="57" t="s">
        <v>93</v>
      </c>
      <c r="C198" s="58">
        <v>200</v>
      </c>
      <c r="D198" s="59">
        <v>0.26</v>
      </c>
      <c r="E198" s="59">
        <v>0.02</v>
      </c>
      <c r="F198" s="59">
        <v>8.06</v>
      </c>
      <c r="G198" s="60">
        <v>33.22</v>
      </c>
      <c r="H198" s="63" t="s">
        <v>92</v>
      </c>
    </row>
    <row r="199" spans="1:8" ht="15" customHeight="1" x14ac:dyDescent="0.2">
      <c r="A199" s="87"/>
      <c r="B199" s="57" t="s">
        <v>137</v>
      </c>
      <c r="C199" s="58">
        <v>100</v>
      </c>
      <c r="D199" s="59">
        <v>10.36</v>
      </c>
      <c r="E199" s="59">
        <v>12.4</v>
      </c>
      <c r="F199" s="59">
        <v>45.3</v>
      </c>
      <c r="G199" s="60">
        <v>266.13</v>
      </c>
      <c r="H199" s="63" t="s">
        <v>136</v>
      </c>
    </row>
    <row r="200" spans="1:8" s="24" customFormat="1" ht="15" customHeight="1" x14ac:dyDescent="0.2">
      <c r="A200" s="87" t="s">
        <v>46</v>
      </c>
      <c r="B200" s="88"/>
      <c r="C200" s="37">
        <f>SUM(C198:C199)</f>
        <v>300</v>
      </c>
      <c r="D200" s="37">
        <f t="shared" ref="D200:G200" si="42">SUM(D198:D199)</f>
        <v>10.62</v>
      </c>
      <c r="E200" s="37">
        <f t="shared" si="42"/>
        <v>12.42</v>
      </c>
      <c r="F200" s="37">
        <f t="shared" si="42"/>
        <v>53.36</v>
      </c>
      <c r="G200" s="37">
        <f t="shared" si="42"/>
        <v>299.35000000000002</v>
      </c>
      <c r="H200" s="62"/>
    </row>
    <row r="201" spans="1:8" s="24" customFormat="1" ht="15" customHeight="1" thickBot="1" x14ac:dyDescent="0.25">
      <c r="A201" s="83" t="s">
        <v>47</v>
      </c>
      <c r="B201" s="84"/>
      <c r="C201" s="64">
        <f>C200+C197+C189</f>
        <v>1560</v>
      </c>
      <c r="D201" s="64">
        <f t="shared" ref="D201:G201" si="43">D200+D197+D189</f>
        <v>57.57</v>
      </c>
      <c r="E201" s="64">
        <f t="shared" si="43"/>
        <v>58.410000000000004</v>
      </c>
      <c r="F201" s="64">
        <f t="shared" si="43"/>
        <v>256.18</v>
      </c>
      <c r="G201" s="64">
        <f t="shared" si="43"/>
        <v>1712.07</v>
      </c>
      <c r="H201" s="65"/>
    </row>
    <row r="202" spans="1:8" s="24" customFormat="1" ht="15" customHeight="1" x14ac:dyDescent="0.2">
      <c r="A202" s="85" t="s">
        <v>138</v>
      </c>
      <c r="B202" s="86"/>
      <c r="C202" s="86"/>
      <c r="D202" s="86"/>
      <c r="E202" s="86"/>
      <c r="F202" s="86"/>
      <c r="G202" s="86"/>
      <c r="H202" s="106"/>
    </row>
    <row r="203" spans="1:8" ht="15" customHeight="1" x14ac:dyDescent="0.2">
      <c r="A203" s="87" t="s">
        <v>25</v>
      </c>
      <c r="B203" s="57" t="s">
        <v>63</v>
      </c>
      <c r="C203" s="58">
        <v>200</v>
      </c>
      <c r="D203" s="59">
        <v>10.52</v>
      </c>
      <c r="E203" s="59">
        <v>14.1</v>
      </c>
      <c r="F203" s="59">
        <v>27.1</v>
      </c>
      <c r="G203" s="60">
        <v>245.66</v>
      </c>
      <c r="H203" s="61">
        <v>250</v>
      </c>
    </row>
    <row r="204" spans="1:8" ht="15" customHeight="1" x14ac:dyDescent="0.2">
      <c r="A204" s="87"/>
      <c r="B204" s="57" t="s">
        <v>64</v>
      </c>
      <c r="C204" s="58">
        <v>100</v>
      </c>
      <c r="D204" s="59">
        <v>7.59</v>
      </c>
      <c r="E204" s="59">
        <v>3.41</v>
      </c>
      <c r="F204" s="59">
        <v>53.82</v>
      </c>
      <c r="G204" s="60">
        <v>280.33999999999997</v>
      </c>
      <c r="H204" s="61">
        <v>270</v>
      </c>
    </row>
    <row r="205" spans="1:8" ht="15" customHeight="1" x14ac:dyDescent="0.2">
      <c r="A205" s="87"/>
      <c r="B205" s="57" t="s">
        <v>66</v>
      </c>
      <c r="C205" s="58">
        <v>200</v>
      </c>
      <c r="D205" s="59">
        <v>0.26</v>
      </c>
      <c r="E205" s="59">
        <v>0.06</v>
      </c>
      <c r="F205" s="59">
        <v>8.9</v>
      </c>
      <c r="G205" s="60">
        <v>36.92</v>
      </c>
      <c r="H205" s="63" t="s">
        <v>65</v>
      </c>
    </row>
    <row r="206" spans="1:8" s="24" customFormat="1" ht="15" customHeight="1" x14ac:dyDescent="0.2">
      <c r="A206" s="87" t="s">
        <v>29</v>
      </c>
      <c r="B206" s="88"/>
      <c r="C206" s="37">
        <f>SUM(C203:C205)</f>
        <v>500</v>
      </c>
      <c r="D206" s="37">
        <f t="shared" ref="D206:G206" si="44">SUM(D203:D205)</f>
        <v>18.37</v>
      </c>
      <c r="E206" s="37">
        <f t="shared" si="44"/>
        <v>17.569999999999997</v>
      </c>
      <c r="F206" s="37">
        <f t="shared" si="44"/>
        <v>89.820000000000007</v>
      </c>
      <c r="G206" s="37">
        <f t="shared" si="44"/>
        <v>562.91999999999996</v>
      </c>
      <c r="H206" s="62"/>
    </row>
    <row r="207" spans="1:8" ht="15" customHeight="1" x14ac:dyDescent="0.2">
      <c r="A207" s="87" t="s">
        <v>30</v>
      </c>
      <c r="B207" s="57" t="s">
        <v>52</v>
      </c>
      <c r="C207" s="58">
        <v>60</v>
      </c>
      <c r="D207" s="59">
        <v>0.72</v>
      </c>
      <c r="E207" s="59">
        <v>4.2</v>
      </c>
      <c r="F207" s="59">
        <v>4.4400000000000004</v>
      </c>
      <c r="G207" s="60">
        <v>58.2</v>
      </c>
      <c r="H207" s="61">
        <v>115</v>
      </c>
    </row>
    <row r="208" spans="1:8" ht="15" customHeight="1" x14ac:dyDescent="0.2">
      <c r="A208" s="87"/>
      <c r="B208" s="57" t="s">
        <v>140</v>
      </c>
      <c r="C208" s="58">
        <v>200</v>
      </c>
      <c r="D208" s="59">
        <v>5.78</v>
      </c>
      <c r="E208" s="59">
        <v>4.5</v>
      </c>
      <c r="F208" s="59">
        <v>7.46</v>
      </c>
      <c r="G208" s="60">
        <v>94.2</v>
      </c>
      <c r="H208" s="63" t="s">
        <v>139</v>
      </c>
    </row>
    <row r="209" spans="1:8" ht="15" customHeight="1" x14ac:dyDescent="0.2">
      <c r="A209" s="87"/>
      <c r="B209" s="57" t="s">
        <v>34</v>
      </c>
      <c r="C209" s="58">
        <v>90</v>
      </c>
      <c r="D209" s="59">
        <v>12.82</v>
      </c>
      <c r="E209" s="59">
        <v>17.12</v>
      </c>
      <c r="F209" s="59">
        <v>28.59</v>
      </c>
      <c r="G209" s="60">
        <v>246.96</v>
      </c>
      <c r="H209" s="63" t="s">
        <v>33</v>
      </c>
    </row>
    <row r="210" spans="1:8" ht="15" customHeight="1" x14ac:dyDescent="0.2">
      <c r="A210" s="87"/>
      <c r="B210" s="57" t="s">
        <v>141</v>
      </c>
      <c r="C210" s="58">
        <v>150</v>
      </c>
      <c r="D210" s="59">
        <v>3.26</v>
      </c>
      <c r="E210" s="59">
        <v>2.85</v>
      </c>
      <c r="F210" s="59">
        <v>42.01</v>
      </c>
      <c r="G210" s="60">
        <v>231.77</v>
      </c>
      <c r="H210" s="61">
        <v>312</v>
      </c>
    </row>
    <row r="211" spans="1:8" ht="15" customHeight="1" x14ac:dyDescent="0.2">
      <c r="A211" s="87"/>
      <c r="B211" s="57" t="s">
        <v>74</v>
      </c>
      <c r="C211" s="58">
        <v>200</v>
      </c>
      <c r="D211" s="59">
        <v>0.14000000000000001</v>
      </c>
      <c r="E211" s="59">
        <v>0.06</v>
      </c>
      <c r="F211" s="59">
        <v>8</v>
      </c>
      <c r="G211" s="60">
        <v>32.700000000000003</v>
      </c>
      <c r="H211" s="63" t="s">
        <v>73</v>
      </c>
    </row>
    <row r="212" spans="1:8" ht="15" customHeight="1" x14ac:dyDescent="0.2">
      <c r="A212" s="87"/>
      <c r="B212" s="57" t="s">
        <v>38</v>
      </c>
      <c r="C212" s="58">
        <v>30</v>
      </c>
      <c r="D212" s="59">
        <v>1.98</v>
      </c>
      <c r="E212" s="59">
        <v>0.27</v>
      </c>
      <c r="F212" s="59">
        <v>11.4</v>
      </c>
      <c r="G212" s="60">
        <v>59.7</v>
      </c>
      <c r="H212" s="61"/>
    </row>
    <row r="213" spans="1:8" ht="15" customHeight="1" x14ac:dyDescent="0.2">
      <c r="A213" s="87"/>
      <c r="B213" s="57" t="s">
        <v>39</v>
      </c>
      <c r="C213" s="58">
        <v>30</v>
      </c>
      <c r="D213" s="59">
        <v>1.98</v>
      </c>
      <c r="E213" s="59">
        <v>0.36</v>
      </c>
      <c r="F213" s="59">
        <v>10.02</v>
      </c>
      <c r="G213" s="60">
        <v>52.2</v>
      </c>
      <c r="H213" s="61"/>
    </row>
    <row r="214" spans="1:8" s="24" customFormat="1" ht="15" customHeight="1" x14ac:dyDescent="0.2">
      <c r="A214" s="87" t="s">
        <v>40</v>
      </c>
      <c r="B214" s="88"/>
      <c r="C214" s="37">
        <f>SUM(C207:C213)</f>
        <v>760</v>
      </c>
      <c r="D214" s="37">
        <f t="shared" ref="D214:G214" si="45">SUM(D207:D213)</f>
        <v>26.68</v>
      </c>
      <c r="E214" s="37">
        <f t="shared" si="45"/>
        <v>29.36</v>
      </c>
      <c r="F214" s="37">
        <f t="shared" si="45"/>
        <v>111.92</v>
      </c>
      <c r="G214" s="37">
        <f t="shared" si="45"/>
        <v>775.73000000000013</v>
      </c>
      <c r="H214" s="62"/>
    </row>
    <row r="215" spans="1:8" ht="15" customHeight="1" x14ac:dyDescent="0.2">
      <c r="A215" s="87" t="s">
        <v>41</v>
      </c>
      <c r="B215" s="57" t="s">
        <v>37</v>
      </c>
      <c r="C215" s="58">
        <v>200</v>
      </c>
      <c r="D215" s="59">
        <v>0.08</v>
      </c>
      <c r="E215" s="59">
        <v>0</v>
      </c>
      <c r="F215" s="59">
        <v>10.62</v>
      </c>
      <c r="G215" s="60">
        <v>40.44</v>
      </c>
      <c r="H215" s="61">
        <v>508</v>
      </c>
    </row>
    <row r="216" spans="1:8" ht="15" customHeight="1" x14ac:dyDescent="0.2">
      <c r="A216" s="87"/>
      <c r="B216" s="57" t="s">
        <v>61</v>
      </c>
      <c r="C216" s="58">
        <v>100</v>
      </c>
      <c r="D216" s="59">
        <v>9.89</v>
      </c>
      <c r="E216" s="59">
        <v>10.73</v>
      </c>
      <c r="F216" s="59">
        <v>32.07</v>
      </c>
      <c r="G216" s="60">
        <v>260.57</v>
      </c>
      <c r="H216" s="63" t="s">
        <v>60</v>
      </c>
    </row>
    <row r="217" spans="1:8" s="24" customFormat="1" ht="15" customHeight="1" x14ac:dyDescent="0.2">
      <c r="A217" s="87" t="s">
        <v>46</v>
      </c>
      <c r="B217" s="88"/>
      <c r="C217" s="37">
        <f>SUM(C215:C216)</f>
        <v>300</v>
      </c>
      <c r="D217" s="37">
        <f t="shared" ref="D217:G217" si="46">SUM(D215:D216)</f>
        <v>9.9700000000000006</v>
      </c>
      <c r="E217" s="37">
        <f t="shared" si="46"/>
        <v>10.73</v>
      </c>
      <c r="F217" s="37">
        <f t="shared" si="46"/>
        <v>42.69</v>
      </c>
      <c r="G217" s="37">
        <f t="shared" si="46"/>
        <v>301.01</v>
      </c>
      <c r="H217" s="62"/>
    </row>
    <row r="218" spans="1:8" s="24" customFormat="1" ht="15" customHeight="1" thickBot="1" x14ac:dyDescent="0.25">
      <c r="A218" s="83" t="s">
        <v>47</v>
      </c>
      <c r="B218" s="84"/>
      <c r="C218" s="64">
        <f>C217+C214+C206</f>
        <v>1560</v>
      </c>
      <c r="D218" s="64">
        <f t="shared" ref="D218:G218" si="47">D217+D214+D206</f>
        <v>55.019999999999996</v>
      </c>
      <c r="E218" s="64">
        <f t="shared" si="47"/>
        <v>57.66</v>
      </c>
      <c r="F218" s="64">
        <f t="shared" si="47"/>
        <v>244.43</v>
      </c>
      <c r="G218" s="64">
        <f t="shared" si="47"/>
        <v>1639.6600000000003</v>
      </c>
      <c r="H218" s="65"/>
    </row>
    <row r="219" spans="1:8" s="24" customFormat="1" ht="15" customHeight="1" x14ac:dyDescent="0.2">
      <c r="A219" s="85" t="s">
        <v>142</v>
      </c>
      <c r="B219" s="86"/>
      <c r="C219" s="38">
        <f>C218+C201+C184+C166+C150+C132+C115+C98+C82+C66+C49+C32</f>
        <v>18760</v>
      </c>
      <c r="D219" s="38">
        <f t="shared" ref="D219:G219" si="48">D218+D201+D184+D166+D150+D132+D115+D98+D82+D66+D49+D32</f>
        <v>691.32999999999993</v>
      </c>
      <c r="E219" s="38">
        <f t="shared" si="48"/>
        <v>701.86999999999989</v>
      </c>
      <c r="F219" s="38">
        <f t="shared" si="48"/>
        <v>3026.7000000000007</v>
      </c>
      <c r="G219" s="38">
        <f t="shared" si="48"/>
        <v>19881.38</v>
      </c>
      <c r="H219" s="66"/>
    </row>
    <row r="220" spans="1:8" s="24" customFormat="1" ht="15" customHeight="1" x14ac:dyDescent="0.2">
      <c r="A220" s="87" t="s">
        <v>143</v>
      </c>
      <c r="B220" s="88"/>
      <c r="C220" s="67">
        <f>C219/12</f>
        <v>1563.3333333333333</v>
      </c>
      <c r="D220" s="67">
        <f t="shared" ref="D220:G220" si="49">D219/12</f>
        <v>57.610833333333325</v>
      </c>
      <c r="E220" s="67">
        <f t="shared" si="49"/>
        <v>58.489166666666655</v>
      </c>
      <c r="F220" s="67">
        <f t="shared" si="49"/>
        <v>252.22500000000005</v>
      </c>
      <c r="G220" s="67">
        <f t="shared" si="49"/>
        <v>1656.7816666666668</v>
      </c>
      <c r="H220" s="62"/>
    </row>
    <row r="221" spans="1:8" s="71" customFormat="1" ht="30" customHeight="1" thickBot="1" x14ac:dyDescent="0.25">
      <c r="A221" s="89"/>
      <c r="B221" s="90"/>
      <c r="C221" s="68"/>
      <c r="D221" s="69"/>
      <c r="E221" s="69"/>
      <c r="F221" s="69"/>
      <c r="G221" s="68"/>
      <c r="H221" s="70"/>
    </row>
    <row r="222" spans="1:8" s="71" customFormat="1" ht="30" customHeight="1" thickBot="1" x14ac:dyDescent="0.25">
      <c r="A222" s="72"/>
      <c r="B222" s="72"/>
      <c r="C222" s="73"/>
      <c r="D222" s="74"/>
      <c r="E222" s="74"/>
      <c r="F222" s="74"/>
      <c r="G222" s="73"/>
      <c r="H222" s="73"/>
    </row>
    <row r="223" spans="1:8" s="71" customFormat="1" ht="30" customHeight="1" x14ac:dyDescent="0.25">
      <c r="A223" s="94" t="s">
        <v>172</v>
      </c>
      <c r="B223" s="95"/>
      <c r="C223" s="95"/>
      <c r="D223" s="95"/>
      <c r="E223" s="95"/>
      <c r="F223" s="95"/>
      <c r="G223" s="96"/>
      <c r="H223" s="21"/>
    </row>
    <row r="224" spans="1:8" s="71" customFormat="1" ht="30" customHeight="1" x14ac:dyDescent="0.2">
      <c r="A224" s="87"/>
      <c r="B224" s="88"/>
      <c r="C224" s="22" t="s">
        <v>151</v>
      </c>
      <c r="D224" s="103" t="s">
        <v>152</v>
      </c>
      <c r="E224" s="103"/>
      <c r="F224" s="103"/>
      <c r="G224" s="23" t="s">
        <v>153</v>
      </c>
      <c r="H224" s="24"/>
    </row>
    <row r="225" spans="1:8" s="71" customFormat="1" ht="16.5" customHeight="1" x14ac:dyDescent="0.2">
      <c r="A225" s="87"/>
      <c r="B225" s="88"/>
      <c r="C225" s="1"/>
      <c r="D225" s="37" t="s">
        <v>154</v>
      </c>
      <c r="E225" s="37" t="s">
        <v>155</v>
      </c>
      <c r="F225" s="37" t="s">
        <v>156</v>
      </c>
      <c r="G225" s="2"/>
      <c r="H225" s="24"/>
    </row>
    <row r="226" spans="1:8" s="71" customFormat="1" ht="19.5" customHeight="1" x14ac:dyDescent="0.2">
      <c r="A226" s="92" t="s">
        <v>157</v>
      </c>
      <c r="B226" s="93"/>
      <c r="C226" s="25"/>
      <c r="D226" s="26">
        <v>84.7</v>
      </c>
      <c r="E226" s="26">
        <v>86.9</v>
      </c>
      <c r="F226" s="26">
        <v>368.5</v>
      </c>
      <c r="G226" s="2">
        <v>2585</v>
      </c>
      <c r="H226" s="24"/>
    </row>
    <row r="227" spans="1:8" s="71" customFormat="1" ht="15" customHeight="1" x14ac:dyDescent="0.2">
      <c r="A227" s="92" t="s">
        <v>25</v>
      </c>
      <c r="B227" s="93"/>
      <c r="C227" s="25"/>
      <c r="D227" s="26"/>
      <c r="E227" s="26"/>
      <c r="F227" s="26"/>
      <c r="G227" s="2"/>
      <c r="H227" s="24"/>
    </row>
    <row r="228" spans="1:8" s="71" customFormat="1" ht="16.5" customHeight="1" x14ac:dyDescent="0.2">
      <c r="A228" s="99" t="s">
        <v>158</v>
      </c>
      <c r="B228" s="100"/>
      <c r="C228" s="27">
        <v>500</v>
      </c>
      <c r="D228" s="28" t="s">
        <v>173</v>
      </c>
      <c r="E228" s="28" t="s">
        <v>174</v>
      </c>
      <c r="F228" s="28" t="s">
        <v>175</v>
      </c>
      <c r="G228" s="29" t="s">
        <v>176</v>
      </c>
      <c r="H228" s="24"/>
    </row>
    <row r="229" spans="1:8" s="71" customFormat="1" ht="24.75" customHeight="1" x14ac:dyDescent="0.2">
      <c r="A229" s="92" t="s">
        <v>159</v>
      </c>
      <c r="B229" s="93"/>
      <c r="C229" s="6">
        <f>(C206+C189+C171+C155+C138+C120+C103+C87+C71+C54+C37+C19)/12</f>
        <v>500</v>
      </c>
      <c r="D229" s="6">
        <f>(D206+D189+D171+D155+D138+D120+D103+D87+D71+D54+D37+D19)/12</f>
        <v>18.719166666666666</v>
      </c>
      <c r="E229" s="6">
        <f>(E206+E189+E171+E155+E138+E120+E103+E87+E71+E54+E37+E19)/12</f>
        <v>18.337499999999999</v>
      </c>
      <c r="F229" s="6">
        <f>(F206+F189+F171+F155+F138+F120+F103+F87+F71+F54+F37+F19)/12</f>
        <v>87.333333333333329</v>
      </c>
      <c r="G229" s="7">
        <f>(G206+G189+G171+G155+G138+G120+G103+G87+G71+G54+G37+G19)/12</f>
        <v>554.45583333333332</v>
      </c>
      <c r="H229" s="24"/>
    </row>
    <row r="230" spans="1:8" s="71" customFormat="1" ht="30" customHeight="1" x14ac:dyDescent="0.2">
      <c r="A230" s="101" t="s">
        <v>160</v>
      </c>
      <c r="B230" s="102"/>
      <c r="C230" s="3"/>
      <c r="D230" s="4">
        <f>D229/D226</f>
        <v>0.22100550964187327</v>
      </c>
      <c r="E230" s="4">
        <f t="shared" ref="E230:G230" si="50">E229/E226</f>
        <v>0.21101841196777901</v>
      </c>
      <c r="F230" s="4">
        <f t="shared" si="50"/>
        <v>0.23699683401175936</v>
      </c>
      <c r="G230" s="5">
        <f t="shared" si="50"/>
        <v>0.21448968407479044</v>
      </c>
      <c r="H230" s="24"/>
    </row>
    <row r="231" spans="1:8" s="71" customFormat="1" ht="14.25" customHeight="1" x14ac:dyDescent="0.2">
      <c r="A231" s="92" t="s">
        <v>161</v>
      </c>
      <c r="B231" s="93"/>
      <c r="C231" s="3"/>
      <c r="D231" s="6"/>
      <c r="E231" s="6"/>
      <c r="F231" s="6"/>
      <c r="G231" s="7"/>
      <c r="H231" s="24"/>
    </row>
    <row r="232" spans="1:8" s="71" customFormat="1" ht="15" customHeight="1" x14ac:dyDescent="0.2">
      <c r="A232" s="99" t="s">
        <v>162</v>
      </c>
      <c r="B232" s="100"/>
      <c r="C232" s="27">
        <v>700</v>
      </c>
      <c r="D232" s="30" t="s">
        <v>177</v>
      </c>
      <c r="E232" s="30" t="s">
        <v>178</v>
      </c>
      <c r="F232" s="30" t="s">
        <v>179</v>
      </c>
      <c r="G232" s="31" t="s">
        <v>180</v>
      </c>
      <c r="H232" s="24"/>
    </row>
    <row r="233" spans="1:8" s="71" customFormat="1" ht="21" customHeight="1" x14ac:dyDescent="0.2">
      <c r="A233" s="92" t="s">
        <v>163</v>
      </c>
      <c r="B233" s="93"/>
      <c r="C233" s="32">
        <f>(C214+C197+C180+C162+C146+C128+C111+C94+C78+C62+C45+C28)/12</f>
        <v>763.33333333333337</v>
      </c>
      <c r="D233" s="6">
        <f>(D206+D194+D180+D166+D153+D127+D114+D100+D86+D74+D220+D140)/12</f>
        <v>18.142569444444444</v>
      </c>
      <c r="E233" s="6">
        <f>(E206+E194+E180+E166+E153+E127+E114+E100+E86+E74+E220+E140)/12</f>
        <v>18.699097222222218</v>
      </c>
      <c r="F233" s="6">
        <f>(F206+F194+F180+F166+F153+F127+F114+F100+F86+F74+F220+F140)/12</f>
        <v>77.886250000000004</v>
      </c>
      <c r="G233" s="7">
        <f>(G206+G194+G180+G166+G153+G127+G114+G100+G86+G74+G220+G140)/12</f>
        <v>515.46680555555554</v>
      </c>
      <c r="H233" s="24"/>
    </row>
    <row r="234" spans="1:8" s="71" customFormat="1" ht="30" customHeight="1" x14ac:dyDescent="0.2">
      <c r="A234" s="101" t="s">
        <v>160</v>
      </c>
      <c r="B234" s="102"/>
      <c r="C234" s="33"/>
      <c r="D234" s="4">
        <f>D233/D226</f>
        <v>0.21419798635707726</v>
      </c>
      <c r="E234" s="4">
        <f>E233/E226</f>
        <v>0.2151794847206239</v>
      </c>
      <c r="F234" s="4">
        <f>F233/F226</f>
        <v>0.21136024423337857</v>
      </c>
      <c r="G234" s="5">
        <f>G233/2585</f>
        <v>0.19940688802922846</v>
      </c>
      <c r="H234" s="24"/>
    </row>
    <row r="235" spans="1:8" s="71" customFormat="1" ht="17.25" customHeight="1" x14ac:dyDescent="0.2">
      <c r="A235" s="92" t="s">
        <v>164</v>
      </c>
      <c r="B235" s="93"/>
      <c r="C235" s="33"/>
      <c r="D235" s="4"/>
      <c r="E235" s="4"/>
      <c r="F235" s="4"/>
      <c r="G235" s="5"/>
      <c r="H235" s="24"/>
    </row>
    <row r="236" spans="1:8" s="71" customFormat="1" ht="15.75" customHeight="1" x14ac:dyDescent="0.2">
      <c r="A236" s="99" t="s">
        <v>165</v>
      </c>
      <c r="B236" s="100"/>
      <c r="C236" s="27">
        <v>300</v>
      </c>
      <c r="D236" s="27" t="s">
        <v>181</v>
      </c>
      <c r="E236" s="27" t="s">
        <v>182</v>
      </c>
      <c r="F236" s="27" t="s">
        <v>183</v>
      </c>
      <c r="G236" s="34" t="s">
        <v>184</v>
      </c>
      <c r="H236" s="24"/>
    </row>
    <row r="237" spans="1:8" s="71" customFormat="1" ht="18.75" customHeight="1" x14ac:dyDescent="0.2">
      <c r="A237" s="92" t="s">
        <v>166</v>
      </c>
      <c r="B237" s="93"/>
      <c r="C237" s="32">
        <f>(C217+C200+C183+C165+C149+C131+C114+C97+C81+C65+C48+C31)/12</f>
        <v>300</v>
      </c>
      <c r="D237" s="32">
        <f>(D217+D200+D183+D165+D149+D131+D114+D97+D81+D65+D48+D31)/12</f>
        <v>11.044166666666664</v>
      </c>
      <c r="E237" s="32">
        <f t="shared" ref="E237:G237" si="51">(E217+E200+E183+E165+E149+E131+E114+E97+E81+E65+E48+E31)/12</f>
        <v>11.980000000000002</v>
      </c>
      <c r="F237" s="32">
        <f t="shared" si="51"/>
        <v>51.442499999999995</v>
      </c>
      <c r="G237" s="32">
        <f t="shared" si="51"/>
        <v>316.60083333333336</v>
      </c>
      <c r="H237" s="24"/>
    </row>
    <row r="238" spans="1:8" s="71" customFormat="1" ht="30" customHeight="1" x14ac:dyDescent="0.2">
      <c r="A238" s="104" t="s">
        <v>160</v>
      </c>
      <c r="B238" s="105"/>
      <c r="C238" s="33"/>
      <c r="D238" s="4">
        <f>D237/D226</f>
        <v>0.1303915781188508</v>
      </c>
      <c r="E238" s="4">
        <f>E237/E226</f>
        <v>0.1378596087456847</v>
      </c>
      <c r="F238" s="4">
        <f>F237/F226</f>
        <v>0.13959972862957937</v>
      </c>
      <c r="G238" s="5">
        <f>G237/2585</f>
        <v>0.12247614442295295</v>
      </c>
      <c r="H238" s="24"/>
    </row>
    <row r="239" spans="1:8" s="71" customFormat="1" ht="15.75" customHeight="1" x14ac:dyDescent="0.2">
      <c r="A239" s="92" t="s">
        <v>143</v>
      </c>
      <c r="B239" s="93"/>
      <c r="C239" s="33"/>
      <c r="D239" s="4"/>
      <c r="E239" s="4"/>
      <c r="F239" s="4"/>
      <c r="G239" s="5"/>
      <c r="H239" s="24"/>
    </row>
    <row r="240" spans="1:8" s="71" customFormat="1" ht="15.75" customHeight="1" x14ac:dyDescent="0.2">
      <c r="A240" s="99" t="s">
        <v>185</v>
      </c>
      <c r="B240" s="100"/>
      <c r="C240" s="27">
        <v>1500</v>
      </c>
      <c r="D240" s="27" t="s">
        <v>167</v>
      </c>
      <c r="E240" s="27" t="s">
        <v>168</v>
      </c>
      <c r="F240" s="27" t="s">
        <v>169</v>
      </c>
      <c r="G240" s="8" t="s">
        <v>170</v>
      </c>
      <c r="H240" s="24"/>
    </row>
    <row r="241" spans="1:8" s="71" customFormat="1" ht="15.75" customHeight="1" x14ac:dyDescent="0.2">
      <c r="A241" s="92" t="s">
        <v>171</v>
      </c>
      <c r="B241" s="93"/>
      <c r="C241" s="32">
        <f>C229+C233+C237</f>
        <v>1563.3333333333335</v>
      </c>
      <c r="D241" s="32">
        <f t="shared" ref="D241:G241" si="52">D229+D233+D237</f>
        <v>47.905902777777776</v>
      </c>
      <c r="E241" s="32">
        <f t="shared" si="52"/>
        <v>49.016597222222217</v>
      </c>
      <c r="F241" s="32">
        <f t="shared" si="52"/>
        <v>216.66208333333333</v>
      </c>
      <c r="G241" s="32">
        <f t="shared" si="52"/>
        <v>1386.5234722222222</v>
      </c>
      <c r="H241" s="24"/>
    </row>
    <row r="242" spans="1:8" s="71" customFormat="1" ht="24" customHeight="1" thickBot="1" x14ac:dyDescent="0.3">
      <c r="A242" s="97" t="s">
        <v>160</v>
      </c>
      <c r="B242" s="98"/>
      <c r="C242" s="9"/>
      <c r="D242" s="35">
        <f>D241/D226</f>
        <v>0.5655950741178013</v>
      </c>
      <c r="E242" s="35">
        <f>E241/E226</f>
        <v>0.56405750543408761</v>
      </c>
      <c r="F242" s="35">
        <f>F241/F226</f>
        <v>0.5879568068747173</v>
      </c>
      <c r="G242" s="36">
        <f>G241/2585</f>
        <v>0.53637271652697183</v>
      </c>
      <c r="H242" s="24"/>
    </row>
    <row r="243" spans="1:8" s="71" customFormat="1" ht="30" customHeight="1" x14ac:dyDescent="0.25">
      <c r="A243" s="79"/>
      <c r="B243" s="79"/>
      <c r="C243" s="10"/>
      <c r="D243" s="10"/>
      <c r="E243" s="10"/>
      <c r="F243" s="10"/>
      <c r="G243" s="11"/>
      <c r="H243" s="73"/>
    </row>
    <row r="244" spans="1:8" s="56" customFormat="1" ht="21.75" customHeight="1" x14ac:dyDescent="0.2">
      <c r="A244" s="91" t="s">
        <v>7</v>
      </c>
      <c r="B244" s="91"/>
      <c r="C244" s="91"/>
      <c r="D244" s="91"/>
      <c r="E244" s="75"/>
      <c r="F244" s="75"/>
      <c r="G244" s="75"/>
      <c r="H244" s="75"/>
    </row>
    <row r="245" spans="1:8" s="48" customFormat="1" ht="40.5" customHeight="1" x14ac:dyDescent="0.2">
      <c r="A245" s="76" t="s">
        <v>8</v>
      </c>
      <c r="B245" s="77"/>
      <c r="C245" s="76" t="s">
        <v>9</v>
      </c>
      <c r="D245" s="78"/>
    </row>
    <row r="246" spans="1:8" s="48" customFormat="1" ht="26.1" customHeight="1" x14ac:dyDescent="0.2">
      <c r="A246" s="76" t="s">
        <v>10</v>
      </c>
      <c r="B246" s="77">
        <v>86.558999999999997</v>
      </c>
      <c r="C246" s="76" t="s">
        <v>15</v>
      </c>
      <c r="D246" s="78">
        <v>335.87299999999999</v>
      </c>
    </row>
    <row r="247" spans="1:8" s="48" customFormat="1" ht="25.5" customHeight="1" x14ac:dyDescent="0.2">
      <c r="A247" s="76" t="s">
        <v>11</v>
      </c>
      <c r="B247" s="77">
        <v>1.1419999999999999</v>
      </c>
      <c r="C247" s="76" t="s">
        <v>16</v>
      </c>
      <c r="D247" s="78">
        <v>414.50400000000002</v>
      </c>
    </row>
    <row r="248" spans="1:8" s="48" customFormat="1" ht="26.1" customHeight="1" x14ac:dyDescent="0.2">
      <c r="A248" s="76" t="s">
        <v>12</v>
      </c>
      <c r="B248" s="77">
        <v>0.97099999999999997</v>
      </c>
      <c r="C248" s="76" t="s">
        <v>17</v>
      </c>
      <c r="D248" s="78">
        <v>147.5</v>
      </c>
    </row>
    <row r="249" spans="1:8" s="48" customFormat="1" ht="30" customHeight="1" x14ac:dyDescent="0.2">
      <c r="A249" s="76" t="s">
        <v>13</v>
      </c>
      <c r="B249" s="77">
        <v>95</v>
      </c>
      <c r="C249" s="76" t="s">
        <v>18</v>
      </c>
      <c r="D249" s="78">
        <v>10.785</v>
      </c>
    </row>
    <row r="250" spans="1:8" s="48" customFormat="1" ht="12.75" customHeight="1" x14ac:dyDescent="0.2">
      <c r="A250" s="80" t="s">
        <v>14</v>
      </c>
      <c r="B250" s="81">
        <v>266</v>
      </c>
      <c r="C250" s="80" t="s">
        <v>19</v>
      </c>
      <c r="D250" s="82">
        <v>1.32</v>
      </c>
    </row>
    <row r="251" spans="1:8" s="48" customFormat="1" ht="18.75" customHeight="1" x14ac:dyDescent="0.2">
      <c r="A251" s="80"/>
      <c r="B251" s="81"/>
      <c r="C251" s="80"/>
      <c r="D251" s="82"/>
    </row>
  </sheetData>
  <mergeCells count="133">
    <mergeCell ref="H13:H14"/>
    <mergeCell ref="A9:H9"/>
    <mergeCell ref="A15:H15"/>
    <mergeCell ref="A16:A18"/>
    <mergeCell ref="A19:B19"/>
    <mergeCell ref="A20:A27"/>
    <mergeCell ref="A13:A14"/>
    <mergeCell ref="B13:B14"/>
    <mergeCell ref="C13:C14"/>
    <mergeCell ref="D13:F13"/>
    <mergeCell ref="G13:G14"/>
    <mergeCell ref="A37:B37"/>
    <mergeCell ref="A38:A44"/>
    <mergeCell ref="A45:B45"/>
    <mergeCell ref="A48:B48"/>
    <mergeCell ref="A46:A47"/>
    <mergeCell ref="A49:B49"/>
    <mergeCell ref="A28:B28"/>
    <mergeCell ref="A31:B31"/>
    <mergeCell ref="A29:A30"/>
    <mergeCell ref="A32:B32"/>
    <mergeCell ref="A33:H33"/>
    <mergeCell ref="A34:A36"/>
    <mergeCell ref="A66:B66"/>
    <mergeCell ref="A67:H67"/>
    <mergeCell ref="A68:A70"/>
    <mergeCell ref="A71:B71"/>
    <mergeCell ref="A72:A77"/>
    <mergeCell ref="A78:B78"/>
    <mergeCell ref="A50:H50"/>
    <mergeCell ref="A51:A53"/>
    <mergeCell ref="A54:B54"/>
    <mergeCell ref="A55:A61"/>
    <mergeCell ref="A62:B62"/>
    <mergeCell ref="A65:B65"/>
    <mergeCell ref="A63:A64"/>
    <mergeCell ref="A88:A93"/>
    <mergeCell ref="A94:B94"/>
    <mergeCell ref="A97:B97"/>
    <mergeCell ref="A95:A96"/>
    <mergeCell ref="A98:B98"/>
    <mergeCell ref="A99:H99"/>
    <mergeCell ref="A81:B81"/>
    <mergeCell ref="A79:A80"/>
    <mergeCell ref="A82:B82"/>
    <mergeCell ref="A83:H83"/>
    <mergeCell ref="A84:A86"/>
    <mergeCell ref="A87:B87"/>
    <mergeCell ref="A115:B115"/>
    <mergeCell ref="A116:H116"/>
    <mergeCell ref="A117:A119"/>
    <mergeCell ref="A120:B120"/>
    <mergeCell ref="A121:A127"/>
    <mergeCell ref="A128:B128"/>
    <mergeCell ref="A100:A102"/>
    <mergeCell ref="A103:B103"/>
    <mergeCell ref="A104:A110"/>
    <mergeCell ref="A111:B111"/>
    <mergeCell ref="A114:B114"/>
    <mergeCell ref="A112:A113"/>
    <mergeCell ref="A139:A145"/>
    <mergeCell ref="A146:B146"/>
    <mergeCell ref="A149:B149"/>
    <mergeCell ref="A147:A148"/>
    <mergeCell ref="A150:B150"/>
    <mergeCell ref="A151:H151"/>
    <mergeCell ref="A131:B131"/>
    <mergeCell ref="A129:A130"/>
    <mergeCell ref="A132:B132"/>
    <mergeCell ref="A133:H133"/>
    <mergeCell ref="A134:A137"/>
    <mergeCell ref="A138:B138"/>
    <mergeCell ref="A166:B166"/>
    <mergeCell ref="A167:H167"/>
    <mergeCell ref="A168:A170"/>
    <mergeCell ref="A171:B171"/>
    <mergeCell ref="A172:A179"/>
    <mergeCell ref="A180:B180"/>
    <mergeCell ref="A152:A154"/>
    <mergeCell ref="A155:B155"/>
    <mergeCell ref="A156:A161"/>
    <mergeCell ref="A162:B162"/>
    <mergeCell ref="A165:B165"/>
    <mergeCell ref="A163:A164"/>
    <mergeCell ref="A190:A196"/>
    <mergeCell ref="A197:B197"/>
    <mergeCell ref="A200:B200"/>
    <mergeCell ref="A198:A199"/>
    <mergeCell ref="A201:B201"/>
    <mergeCell ref="A202:H202"/>
    <mergeCell ref="A183:B183"/>
    <mergeCell ref="A181:A182"/>
    <mergeCell ref="A184:B184"/>
    <mergeCell ref="A185:H185"/>
    <mergeCell ref="A186:A188"/>
    <mergeCell ref="A189:B189"/>
    <mergeCell ref="A241:B241"/>
    <mergeCell ref="D224:F224"/>
    <mergeCell ref="A229:B229"/>
    <mergeCell ref="A228:B228"/>
    <mergeCell ref="A231:B231"/>
    <mergeCell ref="A203:A205"/>
    <mergeCell ref="A206:B206"/>
    <mergeCell ref="A207:A213"/>
    <mergeCell ref="A214:B214"/>
    <mergeCell ref="A217:B217"/>
    <mergeCell ref="A215:A216"/>
    <mergeCell ref="A233:B233"/>
    <mergeCell ref="A238:B238"/>
    <mergeCell ref="A243:B243"/>
    <mergeCell ref="A250:A251"/>
    <mergeCell ref="B250:B251"/>
    <mergeCell ref="C250:C251"/>
    <mergeCell ref="D250:D251"/>
    <mergeCell ref="A218:B218"/>
    <mergeCell ref="A219:B219"/>
    <mergeCell ref="A220:B220"/>
    <mergeCell ref="A221:B221"/>
    <mergeCell ref="A244:D244"/>
    <mergeCell ref="A227:B227"/>
    <mergeCell ref="A226:B226"/>
    <mergeCell ref="A223:G223"/>
    <mergeCell ref="A242:B242"/>
    <mergeCell ref="A236:B236"/>
    <mergeCell ref="A230:B230"/>
    <mergeCell ref="A235:B235"/>
    <mergeCell ref="A224:B224"/>
    <mergeCell ref="A225:B225"/>
    <mergeCell ref="A234:B234"/>
    <mergeCell ref="A232:B232"/>
    <mergeCell ref="A237:B237"/>
    <mergeCell ref="A239:B239"/>
    <mergeCell ref="A240:B240"/>
  </mergeCells>
  <pageMargins left="0.23622047244094491" right="0.23622047244094491" top="0.15748031496062992" bottom="0.15748031496062992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Tehnolog</dc:creator>
  <cp:lastModifiedBy>Admin</cp:lastModifiedBy>
  <cp:lastPrinted>2025-04-04T07:21:06Z</cp:lastPrinted>
  <dcterms:created xsi:type="dcterms:W3CDTF">2010-09-29T09:10:17Z</dcterms:created>
  <dcterms:modified xsi:type="dcterms:W3CDTF">2025-05-27T04:49:02Z</dcterms:modified>
</cp:coreProperties>
</file>